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uni-wbcifs01.enwl.intra\DSOCapacityStrategy\15 - Capacity Strategy Team\11 - Projects\11 - Demand Side Response\25 - Tenders\14 - Spring 2024\Bid Review\Losses\"/>
    </mc:Choice>
  </mc:AlternateContent>
  <xr:revisionPtr revIDLastSave="0" documentId="8_{083D156B-9986-414A-AA88-70EB507AD3D2}"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BB48" i="12"/>
  <c r="AE61" i="12"/>
  <c r="AW47" i="12"/>
  <c r="AE62" i="12" s="1"/>
  <c r="AU47" i="12"/>
  <c r="AC62" i="12" s="1"/>
  <c r="AI46" i="12"/>
  <c r="AJ46" i="12"/>
  <c r="AK47" i="12"/>
  <c r="AK48" i="12" s="1"/>
  <c r="AU48" i="12" l="1"/>
  <c r="AW48" i="12"/>
  <c r="AE63" i="12" s="1"/>
  <c r="AJ47" i="12"/>
  <c r="AJ48" i="12" s="1"/>
  <c r="AI47" i="12"/>
  <c r="AI48" i="12" s="1"/>
  <c r="G12" i="12" l="1"/>
  <c r="F12" i="12"/>
  <c r="D72" i="12"/>
  <c r="E12" i="12"/>
  <c r="D12" i="12"/>
  <c r="H12" i="12" l="1"/>
  <c r="K70" i="12" s="1"/>
  <c r="D68" i="12"/>
  <c r="H72" i="12" l="1"/>
  <c r="H74" i="12"/>
  <c r="H73" i="12"/>
  <c r="H71" i="12"/>
  <c r="H70" i="12"/>
  <c r="K72" i="12"/>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<sst xmlns="http://schemas.openxmlformats.org/spreadsheetml/2006/main" count="3767" uniqueCount="1675">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</sst>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6" fillId="0" borderId="2" xfId="0" applyFont="1" applyBorder="1" applyAlignment="1">
      <alignment horizontal="center" vertical="center" wrapText="1"/>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G36" sqref="G36"/>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1290</v>
      </c>
      <c r="I7" s="39">
        <v>48</v>
      </c>
      <c r="J7" s="24">
        <f>H7*I7/1000</f>
        <v>61.92</v>
      </c>
      <c r="K7"/>
      <c r="L7"/>
      <c r="M7"/>
      <c r="N7"/>
      <c r="O7"/>
      <c r="P7" s="55"/>
    </row>
    <row r="8" spans="1:24" ht="24.75" customHeight="1" thickBot="1" x14ac:dyDescent="0.25">
      <c r="A8"/>
      <c r="B8" s="61"/>
      <c r="C8" s="106" t="s">
        <v>1623</v>
      </c>
      <c r="D8" s="107">
        <v>-61.92</v>
      </c>
      <c r="E8" s="128" t="s">
        <v>1636</v>
      </c>
      <c r="F8" s="129"/>
      <c r="G8"/>
      <c r="H8" s="130" t="s">
        <v>1616</v>
      </c>
      <c r="I8" s="130"/>
      <c r="J8" s="130"/>
      <c r="K8"/>
      <c r="L8"/>
      <c r="M8"/>
      <c r="N8"/>
      <c r="O8"/>
      <c r="P8" s="55"/>
    </row>
    <row r="9" spans="1:24" x14ac:dyDescent="0.2">
      <c r="A9"/>
      <c r="B9" s="61"/>
      <c r="C9" s="124" t="str">
        <f ca="1">IF(D73="OK","",D73)</f>
        <v/>
      </c>
      <c r="D9"/>
      <c r="E9"/>
      <c r="F9"/>
      <c r="G9"/>
      <c r="H9" s="131"/>
      <c r="I9" s="131"/>
      <c r="J9" s="131"/>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-61.92</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35"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35"/>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36" t="s">
        <v>1624</v>
      </c>
      <c r="D19" s="137"/>
      <c r="E19" s="137"/>
      <c r="F19" s="137"/>
      <c r="G19" s="137"/>
      <c r="H19" s="137"/>
      <c r="I19" s="138"/>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c r="G21" s="80"/>
      <c r="H21"/>
      <c r="I21" s="23"/>
      <c r="J21"/>
      <c r="K21" s="144" t="str">
        <f>Z54</f>
        <v>Saturday and Sunday
All Year</v>
      </c>
      <c r="L21" s="134">
        <f ca="1">IFERROR(OFFSET(Z54,0,1*(MATCH($D$5,$AA$41:$CD$41,0))),"")</f>
        <v>0</v>
      </c>
      <c r="M21" s="134">
        <f t="shared" ca="1" si="0"/>
        <v>0</v>
      </c>
      <c r="N21" s="134" t="str">
        <f t="shared" ca="1" si="0"/>
        <v>00:00 - 07:00</v>
      </c>
      <c r="O21" s="134" t="str">
        <f t="shared" ca="1" si="0"/>
        <v>07:00 - 00:00</v>
      </c>
      <c r="P21" s="145" t="str">
        <f ca="1">IF($AC$56= "NPG NE",OFFSET(AD54,0,1*(MATCH($D$5,$AA$41:$CD$41,0))),"")</f>
        <v/>
      </c>
    </row>
    <row r="22" spans="1:26" x14ac:dyDescent="0.2">
      <c r="A22"/>
      <c r="B22" s="61"/>
      <c r="C22" s="81" t="s">
        <v>1496</v>
      </c>
      <c r="D22" s="80"/>
      <c r="E22" s="80"/>
      <c r="F22" s="80"/>
      <c r="G22" s="80"/>
      <c r="H22"/>
      <c r="I22" s="23"/>
      <c r="J22"/>
      <c r="K22" s="144"/>
      <c r="L22" s="134"/>
      <c r="M22" s="134"/>
      <c r="N22" s="134"/>
      <c r="O22" s="134"/>
      <c r="P22" s="145"/>
    </row>
    <row r="23" spans="1:26" x14ac:dyDescent="0.2">
      <c r="A23"/>
      <c r="B23" s="61"/>
      <c r="C23" s="81" t="s">
        <v>1497</v>
      </c>
      <c r="D23" s="80">
        <v>61.92</v>
      </c>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1674</v>
      </c>
      <c r="E30"/>
      <c r="F30"/>
      <c r="G30"/>
      <c r="H30"/>
      <c r="I30"/>
      <c r="J30" s="133"/>
      <c r="K30" s="133"/>
      <c r="L30" s="133"/>
      <c r="M30" s="133"/>
      <c r="N30" s="133"/>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0.80496000000000767</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41" t="s">
        <v>1628</v>
      </c>
      <c r="D39" s="141"/>
      <c r="E39" s="141"/>
      <c r="F39"/>
      <c r="G39"/>
      <c r="H39"/>
      <c r="I39"/>
      <c r="J39"/>
      <c r="K39"/>
      <c r="L39"/>
      <c r="M39"/>
      <c r="N39"/>
      <c r="O39"/>
      <c r="P39" s="55"/>
    </row>
    <row r="40" spans="1:83" x14ac:dyDescent="0.2">
      <c r="A40"/>
      <c r="B40" s="61"/>
      <c r="C40" s="142" t="s">
        <v>1629</v>
      </c>
      <c r="D40" s="142"/>
      <c r="E40" s="142"/>
      <c r="F40"/>
      <c r="G40"/>
      <c r="H40"/>
      <c r="I40"/>
      <c r="J40"/>
      <c r="K40"/>
      <c r="L40"/>
      <c r="M40"/>
      <c r="N40"/>
      <c r="O40"/>
      <c r="P40" s="55"/>
      <c r="Z40" s="40" t="s">
        <v>1507</v>
      </c>
      <c r="AG40" s="91"/>
      <c r="AH40" s="92"/>
      <c r="AI40" s="91"/>
      <c r="AM40" s="89"/>
    </row>
    <row r="41" spans="1:83" x14ac:dyDescent="0.2">
      <c r="A41"/>
      <c r="B41" s="61"/>
      <c r="C41" s="143" t="s">
        <v>1630</v>
      </c>
      <c r="D41" s="143"/>
      <c r="E41" s="14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3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4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0</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0.86687999999998699</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32" t="s">
        <v>1607</v>
      </c>
      <c r="I67" s="132"/>
      <c r="K67" s="132" t="s">
        <v>1608</v>
      </c>
      <c r="L67" s="132"/>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32"/>
      <c r="I68" s="132"/>
      <c r="K68" s="132"/>
      <c r="L68" s="132"/>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 ca="1">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 ca="1">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 ca="1">IF(D31="yes",IFERROR(SUM($D$12:$H$15)*SUM(-$D$23,$E$23)/SUM($D$21:$G$25)*(MIN(SUM(AC58:AC61),SUM(AD58:AD61),SUM(AE58:AE61),SUM(AF58:AF61), IF($AC$56="NPG NE", SUM($AG$58:AG61),10000))-1),0),)</f>
        <v>1.6718399999999947</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 ca="1">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 ca="1">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0</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O21:O22"/>
    <mergeCell ref="Z50:Z51"/>
    <mergeCell ref="C39:E39"/>
    <mergeCell ref="C40:E40"/>
    <mergeCell ref="C41:E41"/>
    <mergeCell ref="K21:K22"/>
    <mergeCell ref="L21:L22"/>
    <mergeCell ref="M21:M22"/>
    <mergeCell ref="P21:P22"/>
    <mergeCell ref="E8:F8"/>
    <mergeCell ref="H8:J9"/>
    <mergeCell ref="H67:I68"/>
    <mergeCell ref="K67:L68"/>
    <mergeCell ref="J30:N30"/>
    <mergeCell ref="N21:N22"/>
    <mergeCell ref="K17:K18"/>
    <mergeCell ref="C19:I19"/>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35" t="s">
        <v>1</v>
      </c>
      <c r="B4" s="2" t="s">
        <v>2</v>
      </c>
      <c r="C4" s="2" t="s">
        <v>3</v>
      </c>
      <c r="D4" s="2" t="s">
        <v>4</v>
      </c>
      <c r="E4" s="2" t="s">
        <v>5</v>
      </c>
      <c r="F4" s="116"/>
    </row>
    <row r="5" spans="1:16363" ht="23.25" customHeight="1" x14ac:dyDescent="0.2">
      <c r="A5" s="135"/>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34" t="s">
        <v>19</v>
      </c>
      <c r="C9" s="134"/>
      <c r="D9" s="134"/>
      <c r="E9" s="134"/>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34" t="s">
        <v>19</v>
      </c>
      <c r="C9" s="134"/>
      <c r="D9" s="134"/>
      <c r="E9" s="134"/>
      <c r="F9" s="134"/>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7358CC2-E04D-4393-A6F6-64CA6BB4E1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Stewart, Kate</cp:lastModifiedBy>
  <cp:lastPrinted>2022-08-11T07:37:52Z</cp:lastPrinted>
  <dcterms:created xsi:type="dcterms:W3CDTF">2020-05-27T14:38:03Z</dcterms:created>
  <dcterms:modified xsi:type="dcterms:W3CDTF">2024-08-07T16:59:47Z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