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4-2015\"/>
    </mc:Choice>
  </mc:AlternateContent>
  <bookViews>
    <workbookView xWindow="0" yWindow="0" windowWidth="25200" windowHeight="11985" activeTab="2"/>
  </bookViews>
  <sheets>
    <sheet name="Instructions" sheetId="4" r:id="rId1"/>
    <sheet name="Detailed Breakdown" sheetId="2" r:id="rId2"/>
    <sheet name="Summary" sheetId="3" r:id="rId3"/>
  </sheets>
  <calcPr calcId="152511"/>
</workbook>
</file>

<file path=xl/calcChain.xml><?xml version="1.0" encoding="utf-8"?>
<calcChain xmlns="http://schemas.openxmlformats.org/spreadsheetml/2006/main">
  <c r="O31" i="3" l="1"/>
  <c r="O30" i="3"/>
  <c r="O29" i="3"/>
  <c r="O28" i="3"/>
  <c r="O27" i="3"/>
  <c r="O26" i="3"/>
  <c r="O24" i="3"/>
  <c r="O23" i="3"/>
  <c r="O21" i="3"/>
  <c r="O20" i="3"/>
  <c r="O19" i="3"/>
  <c r="O8" i="3"/>
  <c r="O9" i="3"/>
  <c r="O10" i="3"/>
  <c r="O11" i="3"/>
  <c r="O12" i="3"/>
  <c r="O13" i="3"/>
  <c r="O14" i="3"/>
  <c r="O15" i="3"/>
  <c r="O16" i="3"/>
  <c r="O17" i="3"/>
  <c r="O7" i="3"/>
  <c r="O6" i="3"/>
  <c r="AH27" i="2" l="1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P47" i="2"/>
  <c r="AP46" i="2"/>
  <c r="AP45" i="2"/>
  <c r="AP44" i="2"/>
  <c r="AP43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42" i="2"/>
  <c r="H47" i="2" l="1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I42" i="2" l="1"/>
  <c r="K42" i="2"/>
  <c r="M42" i="2"/>
  <c r="O42" i="2"/>
  <c r="Q42" i="2"/>
  <c r="S42" i="2"/>
  <c r="U42" i="2"/>
  <c r="W42" i="2"/>
  <c r="Y42" i="2"/>
  <c r="AA42" i="2"/>
  <c r="AC42" i="2"/>
  <c r="AE42" i="2"/>
  <c r="AG42" i="2"/>
  <c r="AI42" i="2"/>
  <c r="AK42" i="2"/>
  <c r="AM42" i="2"/>
  <c r="AO42" i="2"/>
  <c r="AQ42" i="2"/>
  <c r="I43" i="2"/>
  <c r="K43" i="2"/>
  <c r="M43" i="2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I44" i="2"/>
  <c r="K44" i="2"/>
  <c r="M44" i="2"/>
  <c r="O44" i="2"/>
  <c r="Q44" i="2"/>
  <c r="S44" i="2"/>
  <c r="U44" i="2"/>
  <c r="W44" i="2"/>
  <c r="Y44" i="2"/>
  <c r="AA44" i="2"/>
  <c r="AC44" i="2"/>
  <c r="AE44" i="2"/>
  <c r="AG44" i="2"/>
  <c r="AI44" i="2"/>
  <c r="AK44" i="2"/>
  <c r="AM44" i="2"/>
  <c r="AO44" i="2"/>
  <c r="AQ44" i="2"/>
  <c r="I45" i="2"/>
  <c r="K45" i="2"/>
  <c r="M45" i="2"/>
  <c r="O45" i="2"/>
  <c r="Q45" i="2"/>
  <c r="S45" i="2"/>
  <c r="U45" i="2"/>
  <c r="W45" i="2"/>
  <c r="Y45" i="2"/>
  <c r="AA45" i="2"/>
  <c r="AC45" i="2"/>
  <c r="AE45" i="2"/>
  <c r="AG45" i="2"/>
  <c r="AI45" i="2"/>
  <c r="AK45" i="2"/>
  <c r="AM45" i="2"/>
  <c r="AO45" i="2"/>
  <c r="AQ45" i="2"/>
  <c r="W47" i="2" l="1"/>
  <c r="W46" i="2"/>
  <c r="W41" i="2"/>
  <c r="W40" i="2"/>
  <c r="W39" i="2"/>
  <c r="W38" i="2"/>
  <c r="W37" i="2"/>
  <c r="W36" i="2"/>
  <c r="W35" i="2"/>
  <c r="W34" i="2"/>
  <c r="W33" i="2"/>
  <c r="W32" i="2"/>
  <c r="W31" i="2"/>
  <c r="W30" i="2"/>
  <c r="V27" i="2"/>
  <c r="K47" i="2"/>
  <c r="K46" i="2"/>
  <c r="K41" i="2"/>
  <c r="K40" i="2"/>
  <c r="K39" i="2"/>
  <c r="K38" i="2"/>
  <c r="K37" i="2"/>
  <c r="K36" i="2"/>
  <c r="K35" i="2"/>
  <c r="K34" i="2"/>
  <c r="K33" i="2"/>
  <c r="K32" i="2"/>
  <c r="K31" i="2"/>
  <c r="K30" i="2"/>
  <c r="I47" i="2"/>
  <c r="I46" i="2"/>
  <c r="I41" i="2"/>
  <c r="I40" i="2"/>
  <c r="I39" i="2"/>
  <c r="I38" i="2"/>
  <c r="I37" i="2"/>
  <c r="I36" i="2"/>
  <c r="I35" i="2"/>
  <c r="I34" i="2"/>
  <c r="I33" i="2"/>
  <c r="I32" i="2"/>
  <c r="I31" i="2"/>
  <c r="I30" i="2"/>
  <c r="F49" i="2"/>
  <c r="D49" i="2"/>
  <c r="J49" i="2" l="1"/>
  <c r="V49" i="2"/>
  <c r="H49" i="2"/>
  <c r="AQ47" i="2"/>
  <c r="AO47" i="2"/>
  <c r="AM47" i="2"/>
  <c r="AK47" i="2"/>
  <c r="AI47" i="2"/>
  <c r="AG47" i="2"/>
  <c r="AE47" i="2"/>
  <c r="AC47" i="2"/>
  <c r="AA47" i="2"/>
  <c r="Y47" i="2"/>
  <c r="U47" i="2"/>
  <c r="S47" i="2"/>
  <c r="Q47" i="2"/>
  <c r="O47" i="2"/>
  <c r="M47" i="2"/>
  <c r="AQ46" i="2"/>
  <c r="AO46" i="2"/>
  <c r="AM46" i="2"/>
  <c r="AK46" i="2"/>
  <c r="AI46" i="2"/>
  <c r="AG46" i="2"/>
  <c r="AE46" i="2"/>
  <c r="AC46" i="2"/>
  <c r="AA46" i="2"/>
  <c r="Y46" i="2"/>
  <c r="U46" i="2"/>
  <c r="S46" i="2"/>
  <c r="Q46" i="2"/>
  <c r="O46" i="2"/>
  <c r="M46" i="2"/>
  <c r="AQ41" i="2"/>
  <c r="AO41" i="2"/>
  <c r="AM41" i="2"/>
  <c r="AK41" i="2"/>
  <c r="AI41" i="2"/>
  <c r="AG41" i="2"/>
  <c r="AE41" i="2"/>
  <c r="AC41" i="2"/>
  <c r="AA41" i="2"/>
  <c r="Y41" i="2"/>
  <c r="U41" i="2"/>
  <c r="S41" i="2"/>
  <c r="Q41" i="2"/>
  <c r="O41" i="2"/>
  <c r="M41" i="2"/>
  <c r="AQ40" i="2"/>
  <c r="AO40" i="2"/>
  <c r="AM40" i="2"/>
  <c r="AK40" i="2"/>
  <c r="AI40" i="2"/>
  <c r="AG40" i="2"/>
  <c r="AE40" i="2"/>
  <c r="AC40" i="2"/>
  <c r="AA40" i="2"/>
  <c r="Y40" i="2"/>
  <c r="U40" i="2"/>
  <c r="S40" i="2"/>
  <c r="Q40" i="2"/>
  <c r="O40" i="2"/>
  <c r="M40" i="2"/>
  <c r="AQ39" i="2"/>
  <c r="AO39" i="2"/>
  <c r="AM39" i="2"/>
  <c r="AK39" i="2"/>
  <c r="AI39" i="2"/>
  <c r="AG39" i="2"/>
  <c r="AE39" i="2"/>
  <c r="AC39" i="2"/>
  <c r="AA39" i="2"/>
  <c r="Y39" i="2"/>
  <c r="U39" i="2"/>
  <c r="S39" i="2"/>
  <c r="Q39" i="2"/>
  <c r="O39" i="2"/>
  <c r="M39" i="2"/>
  <c r="AQ38" i="2"/>
  <c r="AO38" i="2"/>
  <c r="AM38" i="2"/>
  <c r="AK38" i="2"/>
  <c r="AI38" i="2"/>
  <c r="AG38" i="2"/>
  <c r="AE38" i="2"/>
  <c r="AC38" i="2"/>
  <c r="AA38" i="2"/>
  <c r="Y38" i="2"/>
  <c r="U38" i="2"/>
  <c r="S38" i="2"/>
  <c r="Q38" i="2"/>
  <c r="O38" i="2"/>
  <c r="M38" i="2"/>
  <c r="AQ37" i="2"/>
  <c r="AO37" i="2"/>
  <c r="AM37" i="2"/>
  <c r="AK37" i="2"/>
  <c r="AI37" i="2"/>
  <c r="AG37" i="2"/>
  <c r="AE37" i="2"/>
  <c r="AC37" i="2"/>
  <c r="AA37" i="2"/>
  <c r="Y37" i="2"/>
  <c r="U37" i="2"/>
  <c r="S37" i="2"/>
  <c r="Q37" i="2"/>
  <c r="O37" i="2"/>
  <c r="M37" i="2"/>
  <c r="AQ36" i="2"/>
  <c r="AO36" i="2"/>
  <c r="AM36" i="2"/>
  <c r="AK36" i="2"/>
  <c r="AI36" i="2"/>
  <c r="AG36" i="2"/>
  <c r="AE36" i="2"/>
  <c r="AC36" i="2"/>
  <c r="AA36" i="2"/>
  <c r="Y36" i="2"/>
  <c r="U36" i="2"/>
  <c r="S36" i="2"/>
  <c r="Q36" i="2"/>
  <c r="O36" i="2"/>
  <c r="M36" i="2"/>
  <c r="AQ35" i="2"/>
  <c r="AO35" i="2"/>
  <c r="AM35" i="2"/>
  <c r="AK35" i="2"/>
  <c r="AI35" i="2"/>
  <c r="AG35" i="2"/>
  <c r="AE35" i="2"/>
  <c r="AC35" i="2"/>
  <c r="AA35" i="2"/>
  <c r="Y35" i="2"/>
  <c r="U35" i="2"/>
  <c r="S35" i="2"/>
  <c r="Q35" i="2"/>
  <c r="O35" i="2"/>
  <c r="M35" i="2"/>
  <c r="AQ34" i="2"/>
  <c r="AO34" i="2"/>
  <c r="AM34" i="2"/>
  <c r="AK34" i="2"/>
  <c r="AI34" i="2"/>
  <c r="AG34" i="2"/>
  <c r="AE34" i="2"/>
  <c r="AC34" i="2"/>
  <c r="AA34" i="2"/>
  <c r="Y34" i="2"/>
  <c r="U34" i="2"/>
  <c r="S34" i="2"/>
  <c r="Q34" i="2"/>
  <c r="O34" i="2"/>
  <c r="M34" i="2"/>
  <c r="AQ33" i="2"/>
  <c r="AO33" i="2"/>
  <c r="AM33" i="2"/>
  <c r="AK33" i="2"/>
  <c r="AI33" i="2"/>
  <c r="AG33" i="2"/>
  <c r="AE33" i="2"/>
  <c r="AC33" i="2"/>
  <c r="AA33" i="2"/>
  <c r="Y33" i="2"/>
  <c r="U33" i="2"/>
  <c r="S33" i="2"/>
  <c r="Q33" i="2"/>
  <c r="O33" i="2"/>
  <c r="M33" i="2"/>
  <c r="AQ32" i="2"/>
  <c r="AO32" i="2"/>
  <c r="AM32" i="2"/>
  <c r="AK32" i="2"/>
  <c r="AI32" i="2"/>
  <c r="AG32" i="2"/>
  <c r="AE32" i="2"/>
  <c r="AC32" i="2"/>
  <c r="AA32" i="2"/>
  <c r="Y32" i="2"/>
  <c r="U32" i="2"/>
  <c r="S32" i="2"/>
  <c r="Q32" i="2"/>
  <c r="O32" i="2"/>
  <c r="M32" i="2"/>
  <c r="AQ31" i="2"/>
  <c r="AO31" i="2"/>
  <c r="AM31" i="2"/>
  <c r="AK31" i="2"/>
  <c r="AI31" i="2"/>
  <c r="AG31" i="2"/>
  <c r="AE31" i="2"/>
  <c r="AC31" i="2"/>
  <c r="AA31" i="2"/>
  <c r="Y31" i="2"/>
  <c r="U31" i="2"/>
  <c r="S31" i="2"/>
  <c r="Q31" i="2"/>
  <c r="O31" i="2"/>
  <c r="M31" i="2"/>
  <c r="AQ30" i="2"/>
  <c r="AO30" i="2"/>
  <c r="AM30" i="2"/>
  <c r="AK30" i="2"/>
  <c r="AI30" i="2"/>
  <c r="AG30" i="2"/>
  <c r="AE30" i="2"/>
  <c r="AC30" i="2"/>
  <c r="AA30" i="2"/>
  <c r="Y30" i="2"/>
  <c r="U30" i="2"/>
  <c r="S30" i="2"/>
  <c r="Q30" i="2"/>
  <c r="O30" i="2"/>
  <c r="M30" i="2"/>
  <c r="AP27" i="2"/>
  <c r="AN27" i="2"/>
  <c r="AL27" i="2"/>
  <c r="AJ27" i="2"/>
  <c r="AF27" i="2"/>
  <c r="AD27" i="2"/>
  <c r="AB27" i="2"/>
  <c r="Z27" i="2"/>
  <c r="X27" i="2"/>
  <c r="R27" i="2"/>
  <c r="P27" i="2"/>
  <c r="N27" i="2"/>
  <c r="N49" i="2" l="1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</calcChain>
</file>

<file path=xl/sharedStrings.xml><?xml version="1.0" encoding="utf-8"?>
<sst xmlns="http://schemas.openxmlformats.org/spreadsheetml/2006/main" count="292" uniqueCount="111">
  <si>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</si>
  <si>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</si>
  <si>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</si>
  <si>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</si>
  <si>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</si>
  <si>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</si>
  <si>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</si>
  <si>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</si>
  <si>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</si>
  <si>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</si>
  <si>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</si>
  <si>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</si>
  <si>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</si>
  <si>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</si>
  <si>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</si>
  <si>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</si>
  <si>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</si>
  <si>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</si>
  <si>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</si>
  <si>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</si>
  <si>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</si>
  <si>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</si>
  <si>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</si>
  <si>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</si>
  <si>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</si>
  <si>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</si>
  <si>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</si>
  <si>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</si>
  <si>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</si>
  <si>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</si>
  <si>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Table 1022 - 1028: service model inputs</t>
  </si>
  <si>
    <t>Table 1017 - diversity allowance</t>
  </si>
  <si>
    <t>Table 1037 - LDNO discounts</t>
  </si>
  <si>
    <t>Update to reflect latest data</t>
  </si>
  <si>
    <t>Update to reflect latest data and the three year rolling average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</si>
  <si>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</si>
  <si>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</si>
  <si>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</si>
  <si>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</si>
  <si>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</si>
  <si>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</si>
  <si>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</si>
  <si>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</si>
  <si>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</si>
  <si>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</si>
  <si>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</si>
  <si>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</si>
  <si>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</si>
  <si>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</si>
  <si>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</si>
  <si>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</si>
  <si>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</si>
  <si>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</si>
  <si>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</si>
  <si>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</si>
  <si>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</si>
  <si>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</si>
  <si>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</si>
  <si>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</si>
  <si>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HV Sub Generation Non-Intermittent</t>
  </si>
  <si>
    <t>HV Sub Generation 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</si>
  <si>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</si>
  <si>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</si>
  <si>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</si>
  <si>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</si>
  <si>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</si>
  <si>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</si>
  <si>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</si>
  <si>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</si>
  <si>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</si>
  <si>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</si>
  <si>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</si>
  <si>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</si>
  <si>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</si>
  <si>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</si>
  <si>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</si>
  <si>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</si>
  <si>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</si>
  <si>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</si>
  <si>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</si>
  <si>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</si>
  <si>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</si>
  <si>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</si>
  <si>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/>
  </si>
  <si>
    <t>5-8</t>
  </si>
  <si>
    <t>DNO : Electricity North West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</si>
  <si>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</si>
  <si>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</si>
  <si>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</si>
  <si>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</si>
  <si>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</si>
  <si>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</si>
  <si>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</si>
  <si>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</si>
  <si>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</si>
  <si>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974</t>
  </si>
  <si>
    <t>984</t>
  </si>
  <si>
    <t>Changes to Allowed Revenue</t>
  </si>
  <si>
    <t>BLANK</t>
  </si>
  <si>
    <t>Updated to represent the latest business expectations.</t>
  </si>
  <si>
    <t>Allowed Revenue updated with latest view.</t>
  </si>
  <si>
    <t>Preserved tariff with no customers</t>
  </si>
  <si>
    <t>Table 1061/1062/1064: TPR data</t>
  </si>
  <si>
    <t>Table 1066/1068 - annual hours in time bands</t>
  </si>
  <si>
    <t>ALL ENW's CDCM CHARGES - Effective from APR 2014 - Final LV/HV Charges</t>
  </si>
  <si>
    <t>721</t>
  </si>
  <si>
    <t>Changes to Load Characteristics (Coincidence Factor) and Allowed Revenue</t>
  </si>
  <si>
    <t>Changes to TPR Data, Peaking Probabilities and Allowed Revenue</t>
  </si>
  <si>
    <t>Changes to Load Characteristics and Allowed Revenue</t>
  </si>
  <si>
    <t>No customers</t>
  </si>
  <si>
    <t>Updated with data which we gave 15 months notice of in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</si>
</sst>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00"/>
    <numFmt numFmtId="166" formatCode="0.000%"/>
    <numFmt numFmtId="167" formatCode="0.0000"/>
    <numFmt numFmtId="168" formatCode="_(?,???,??0.000_);[Red]\(?,???,??0.000\);_(?,???,???.???_)"/>
    <numFmt numFmtId="169" formatCode="_(?,???,??0.00_);[Red]\(?,???,??0.00\);_(?,???,???.??_)"/>
    <numFmt numFmtId="170" formatCode="#,##0.00;[Red]\(#,##0.00\)"/>
    <numFmt numFmtId="171" formatCode="&quot;£&quot;#,##0.00;[Red]\(&quot;£&quot;#,##0.00\)"/>
    <numFmt numFmtId="172" formatCode="#,##0.000;[Red]\(#,##0.000\)"/>
    <numFmt numFmtId="173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4" borderId="1" xfId="2" applyNumberFormat="1" applyFont="1" applyFill="1" applyBorder="1" applyAlignment="1">
      <alignment horizontal="center" vertical="center"/>
    </xf>
    <xf numFmtId="165" fontId="2" fillId="14" borderId="2" xfId="2" applyNumberFormat="1" applyFont="1" applyFill="1" applyBorder="1" applyAlignment="1">
      <alignment horizontal="center" vertical="center"/>
    </xf>
    <xf numFmtId="166" fontId="2" fillId="14" borderId="5" xfId="2" applyNumberFormat="1" applyFont="1" applyFill="1" applyBorder="1" applyAlignment="1">
      <alignment horizontal="center" vertical="center"/>
    </xf>
    <xf numFmtId="165" fontId="2" fillId="14" borderId="6" xfId="2" applyNumberFormat="1" applyFont="1" applyFill="1" applyBorder="1" applyAlignment="1">
      <alignment horizontal="center" vertical="center"/>
    </xf>
    <xf numFmtId="166" fontId="2" fillId="14" borderId="3" xfId="2" applyNumberFormat="1" applyFont="1" applyFill="1" applyBorder="1" applyAlignment="1">
      <alignment horizontal="center" vertical="center"/>
    </xf>
    <xf numFmtId="165" fontId="2" fillId="14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167" fontId="14" fillId="11" borderId="13" xfId="2" applyNumberFormat="1" applyFont="1" applyFill="1" applyBorder="1" applyAlignment="1" applyProtection="1">
      <alignment horizontal="center" vertical="center"/>
      <protection locked="0"/>
    </xf>
    <xf numFmtId="168" fontId="11" fillId="10" borderId="13" xfId="2" applyNumberFormat="1" applyFont="1" applyFill="1" applyBorder="1" applyAlignment="1" applyProtection="1">
      <alignment horizontal="center" vertical="center"/>
      <protection locked="0"/>
    </xf>
    <xf numFmtId="0" fontId="11" fillId="12" borderId="13" xfId="2" applyNumberFormat="1" applyFont="1" applyFill="1" applyBorder="1" applyAlignment="1" applyProtection="1">
      <alignment horizontal="center" vertical="center"/>
      <protection locked="0"/>
    </xf>
    <xf numFmtId="169" fontId="11" fillId="12" borderId="13" xfId="2" applyNumberFormat="1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172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2" borderId="7" xfId="2" applyNumberFormat="1" applyFont="1" applyFill="1" applyBorder="1" applyAlignment="1" applyProtection="1">
      <alignment horizontal="center" vertical="center"/>
      <protection locked="0"/>
    </xf>
    <xf numFmtId="169" fontId="11" fillId="12" borderId="7" xfId="2" applyNumberFormat="1" applyFont="1" applyFill="1" applyBorder="1" applyAlignment="1" applyProtection="1">
      <alignment horizontal="center" vertical="center"/>
      <protection locked="0"/>
    </xf>
    <xf numFmtId="168" fontId="11" fillId="10" borderId="7" xfId="2" applyNumberFormat="1" applyFont="1" applyFill="1" applyBorder="1" applyAlignment="1" applyProtection="1">
      <alignment horizontal="center" vertical="center"/>
      <protection locked="0"/>
    </xf>
    <xf numFmtId="170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4" xfId="3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4" borderId="14" xfId="2" applyFont="1" applyFill="1" applyBorder="1" applyAlignment="1" applyProtection="1">
      <alignment horizontal="center" vertical="center" wrapText="1"/>
      <protection locked="0"/>
    </xf>
    <xf numFmtId="170" fontId="15" fillId="4" borderId="16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168" fontId="11" fillId="13" borderId="15" xfId="2" applyNumberFormat="1" applyFont="1" applyFill="1" applyBorder="1" applyAlignment="1">
      <alignment horizontal="center" vertical="center"/>
    </xf>
    <xf numFmtId="168" fontId="11" fillId="13" borderId="9" xfId="2" applyNumberFormat="1" applyFont="1" applyFill="1" applyBorder="1" applyAlignment="1">
      <alignment horizontal="center" vertical="center"/>
    </xf>
    <xf numFmtId="49" fontId="15" fillId="13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13" borderId="9" xfId="2" applyNumberFormat="1" applyFont="1" applyFill="1" applyBorder="1" applyAlignment="1">
      <alignment horizontal="center" vertical="center"/>
    </xf>
    <xf numFmtId="9" fontId="2" fillId="0" borderId="0" xfId="3" applyFont="1"/>
    <xf numFmtId="0" fontId="22" fillId="0" borderId="0" xfId="4" applyFont="1" applyAlignment="1">
      <alignment vertical="center"/>
    </xf>
    <xf numFmtId="165" fontId="11" fillId="10" borderId="13" xfId="2" applyNumberFormat="1" applyFon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7" xfId="0" applyNumberFormat="1" applyFill="1" applyBorder="1" applyAlignment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170" fontId="15" fillId="4" borderId="18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9" xfId="2" applyNumberFormat="1" applyFont="1" applyFill="1" applyBorder="1" applyAlignment="1" applyProtection="1">
      <alignment horizontal="center" vertical="center" wrapText="1"/>
      <protection locked="0"/>
    </xf>
    <xf numFmtId="173" fontId="15" fillId="4" borderId="16" xfId="2" applyNumberFormat="1" applyFont="1" applyFill="1" applyBorder="1" applyAlignment="1" applyProtection="1">
      <alignment horizontal="center" vertical="center" wrapText="1"/>
      <protection locked="0"/>
    </xf>
    <xf numFmtId="173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11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20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21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13" borderId="14" xfId="2" applyFont="1" applyFill="1" applyBorder="1" applyAlignment="1" applyProtection="1">
      <alignment horizontal="center" vertical="center" wrapText="1"/>
      <protection locked="0"/>
    </xf>
    <xf numFmtId="0" fontId="15" fillId="13" borderId="17" xfId="2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14" borderId="9" xfId="1" applyNumberFormat="1" applyFont="1" applyFill="1" applyBorder="1" applyAlignment="1">
      <alignment horizontal="center" vertical="center" wrapText="1"/>
    </xf>
    <xf numFmtId="164" fontId="2" fillId="14" borderId="10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1"/>
  <sheetViews>
    <sheetView showGridLines="0" workbookViewId="0"/>
  </sheetViews>
  <sheetFormatPr defaultRowHeight="12.75" x14ac:dyDescent="0.2"/>
  <cols>
    <col min="1" max="16384" width="9.140625" style="32"/>
  </cols>
  <sheetData>
    <row r="2" spans="1:1" ht="15" x14ac:dyDescent="0.25">
      <c r="A2" s="39" t="s">
        <v>77</v>
      </c>
    </row>
    <row r="3" spans="1:1" x14ac:dyDescent="0.2">
      <c r="A3" s="31"/>
    </row>
    <row r="4" spans="1:1" x14ac:dyDescent="0.2">
      <c r="A4" s="32" t="s">
        <v>66</v>
      </c>
    </row>
    <row r="5" spans="1:1" x14ac:dyDescent="0.2">
      <c r="A5" s="33" t="s">
        <v>74</v>
      </c>
    </row>
    <row r="6" spans="1:1" x14ac:dyDescent="0.2">
      <c r="A6" s="34"/>
    </row>
    <row r="7" spans="1:1" x14ac:dyDescent="0.2">
      <c r="A7" s="35" t="s">
        <v>67</v>
      </c>
    </row>
    <row r="8" spans="1:1" x14ac:dyDescent="0.2">
      <c r="A8" s="32" t="s">
        <v>68</v>
      </c>
    </row>
    <row r="9" spans="1:1" ht="12.75" customHeight="1" x14ac:dyDescent="0.2">
      <c r="A9" s="32" t="s">
        <v>78</v>
      </c>
    </row>
    <row r="11" spans="1:1" ht="15" x14ac:dyDescent="0.25">
      <c r="A11" s="39" t="s">
        <v>69</v>
      </c>
    </row>
    <row r="13" spans="1:1" x14ac:dyDescent="0.2">
      <c r="A13" s="32" t="s">
        <v>75</v>
      </c>
    </row>
    <row r="14" spans="1:1" x14ac:dyDescent="0.2">
      <c r="A14" s="32" t="s">
        <v>63</v>
      </c>
    </row>
    <row r="15" spans="1:1" x14ac:dyDescent="0.2">
      <c r="A15" s="36" t="s">
        <v>64</v>
      </c>
    </row>
    <row r="16" spans="1:1" x14ac:dyDescent="0.2">
      <c r="A16" s="32" t="s">
        <v>76</v>
      </c>
    </row>
    <row r="17" spans="1:1" x14ac:dyDescent="0.2">
      <c r="A17" s="36" t="s">
        <v>65</v>
      </c>
    </row>
    <row r="18" spans="1:1" x14ac:dyDescent="0.2">
      <c r="A18" s="37" t="s">
        <v>72</v>
      </c>
    </row>
    <row r="19" spans="1:1" x14ac:dyDescent="0.2">
      <c r="A19" s="38" t="s">
        <v>71</v>
      </c>
    </row>
    <row r="20" spans="1:1" x14ac:dyDescent="0.2">
      <c r="A20" s="38" t="s">
        <v>70</v>
      </c>
    </row>
    <row r="21" spans="1:1" x14ac:dyDescent="0.2">
      <c r="A21" s="32" t="s">
        <v>73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50"/>
  <sheetViews>
    <sheetView zoomScale="60" zoomScaleNormal="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.75" x14ac:dyDescent="0.25"/>
  <cols>
    <col min="1" max="1" width="1.42578125" style="1" customWidth="1"/>
    <col min="2" max="2" width="60.1406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9.140625" style="1"/>
    <col min="45" max="45" width="9.710937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60.75" customHeight="1" x14ac:dyDescent="0.25">
      <c r="D4" s="84" t="s">
        <v>98</v>
      </c>
      <c r="E4" s="85"/>
      <c r="F4" s="84" t="s">
        <v>98</v>
      </c>
      <c r="G4" s="85"/>
      <c r="H4" s="84" t="s">
        <v>98</v>
      </c>
      <c r="I4" s="85"/>
      <c r="J4" s="84" t="s">
        <v>0</v>
      </c>
      <c r="K4" s="85"/>
      <c r="L4" s="84" t="s">
        <v>31</v>
      </c>
      <c r="M4" s="85"/>
      <c r="N4" s="84" t="s">
        <v>1</v>
      </c>
      <c r="O4" s="85"/>
      <c r="P4" s="84" t="s">
        <v>30</v>
      </c>
      <c r="Q4" s="85"/>
      <c r="R4" s="84" t="s">
        <v>2</v>
      </c>
      <c r="S4" s="85"/>
      <c r="T4" s="84" t="s">
        <v>32</v>
      </c>
      <c r="U4" s="85"/>
      <c r="V4" s="84" t="s">
        <v>61</v>
      </c>
      <c r="W4" s="85"/>
      <c r="X4" s="84" t="s">
        <v>62</v>
      </c>
      <c r="Y4" s="85"/>
      <c r="Z4" s="84" t="s">
        <v>3</v>
      </c>
      <c r="AA4" s="85"/>
      <c r="AB4" s="84" t="s">
        <v>4</v>
      </c>
      <c r="AC4" s="85"/>
      <c r="AD4" s="84" t="s">
        <v>5</v>
      </c>
      <c r="AE4" s="85"/>
      <c r="AF4" s="84" t="s">
        <v>102</v>
      </c>
      <c r="AG4" s="85"/>
      <c r="AH4" s="84" t="s">
        <v>103</v>
      </c>
      <c r="AI4" s="85"/>
      <c r="AJ4" s="84" t="s">
        <v>6</v>
      </c>
      <c r="AK4" s="85"/>
      <c r="AL4" s="84" t="s">
        <v>7</v>
      </c>
      <c r="AM4" s="85"/>
      <c r="AN4" s="84" t="s">
        <v>8</v>
      </c>
      <c r="AO4" s="85"/>
      <c r="AP4" s="84" t="s">
        <v>9</v>
      </c>
      <c r="AQ4" s="85"/>
    </row>
    <row r="5" spans="2:51" ht="63.75" thickBot="1" x14ac:dyDescent="0.3">
      <c r="B5" s="2" t="s">
        <v>10</v>
      </c>
      <c r="D5" s="3" t="s">
        <v>11</v>
      </c>
      <c r="E5" s="4" t="s">
        <v>12</v>
      </c>
      <c r="F5" s="3" t="s">
        <v>11</v>
      </c>
      <c r="G5" s="4" t="s">
        <v>12</v>
      </c>
      <c r="H5" s="3" t="s">
        <v>11</v>
      </c>
      <c r="I5" s="4" t="s">
        <v>12</v>
      </c>
      <c r="J5" s="3" t="s">
        <v>11</v>
      </c>
      <c r="K5" s="4" t="s">
        <v>12</v>
      </c>
      <c r="L5" s="3" t="s">
        <v>11</v>
      </c>
      <c r="M5" s="4" t="s">
        <v>12</v>
      </c>
      <c r="N5" s="3" t="s">
        <v>11</v>
      </c>
      <c r="O5" s="4" t="s">
        <v>12</v>
      </c>
      <c r="P5" s="3" t="s">
        <v>11</v>
      </c>
      <c r="Q5" s="4" t="s">
        <v>12</v>
      </c>
      <c r="R5" s="3" t="s">
        <v>11</v>
      </c>
      <c r="S5" s="4" t="s">
        <v>12</v>
      </c>
      <c r="T5" s="3" t="s">
        <v>11</v>
      </c>
      <c r="U5" s="4" t="s">
        <v>12</v>
      </c>
      <c r="V5" s="3" t="s">
        <v>11</v>
      </c>
      <c r="W5" s="4" t="s">
        <v>12</v>
      </c>
      <c r="X5" s="3" t="s">
        <v>11</v>
      </c>
      <c r="Y5" s="4" t="s">
        <v>12</v>
      </c>
      <c r="Z5" s="3" t="s">
        <v>11</v>
      </c>
      <c r="AA5" s="4" t="s">
        <v>12</v>
      </c>
      <c r="AB5" s="3" t="s">
        <v>11</v>
      </c>
      <c r="AC5" s="4" t="s">
        <v>12</v>
      </c>
      <c r="AD5" s="3" t="s">
        <v>11</v>
      </c>
      <c r="AE5" s="4" t="s">
        <v>12</v>
      </c>
      <c r="AF5" s="3" t="s">
        <v>11</v>
      </c>
      <c r="AG5" s="4" t="s">
        <v>12</v>
      </c>
      <c r="AH5" s="3" t="s">
        <v>11</v>
      </c>
      <c r="AI5" s="4" t="s">
        <v>12</v>
      </c>
      <c r="AJ5" s="3" t="s">
        <v>11</v>
      </c>
      <c r="AK5" s="4" t="s">
        <v>12</v>
      </c>
      <c r="AL5" s="3" t="s">
        <v>11</v>
      </c>
      <c r="AM5" s="4" t="s">
        <v>12</v>
      </c>
      <c r="AN5" s="3" t="s">
        <v>11</v>
      </c>
      <c r="AO5" s="4" t="s">
        <v>12</v>
      </c>
      <c r="AP5" s="3" t="s">
        <v>11</v>
      </c>
      <c r="AQ5" s="4" t="s">
        <v>12</v>
      </c>
    </row>
    <row r="6" spans="2:51" ht="5.25" customHeight="1" thickBot="1" x14ac:dyDescent="0.3"/>
    <row r="7" spans="2:51" x14ac:dyDescent="0.25">
      <c r="B7" s="5" t="s">
        <v>13</v>
      </c>
      <c r="D7" s="6"/>
      <c r="E7" s="7"/>
      <c r="F7" s="6"/>
      <c r="G7" s="7"/>
      <c r="H7" s="6"/>
      <c r="I7" s="7"/>
      <c r="J7" s="6">
        <v>0</v>
      </c>
      <c r="K7" s="7">
        <v>0</v>
      </c>
      <c r="L7" s="6">
        <v>0</v>
      </c>
      <c r="M7" s="7">
        <v>0</v>
      </c>
      <c r="N7" s="6">
        <v>1.4960432543698055E-4</v>
      </c>
      <c r="O7" s="7">
        <v>4.8153252575802632E-4</v>
      </c>
      <c r="P7" s="6">
        <v>9.6010202729956973E-4</v>
      </c>
      <c r="Q7" s="7">
        <v>3.0902873485794038E-3</v>
      </c>
      <c r="R7" s="6">
        <v>9.6010202729956973E-4</v>
      </c>
      <c r="S7" s="7">
        <v>3.0902873485794038E-3</v>
      </c>
      <c r="T7" s="6">
        <v>1.2707857660596567E-3</v>
      </c>
      <c r="U7" s="7">
        <v>4.0902873485797308E-3</v>
      </c>
      <c r="V7" s="6">
        <v>5.5923072976811206E-3</v>
      </c>
      <c r="W7" s="7">
        <v>1.8000000000000255E-2</v>
      </c>
      <c r="X7" s="6">
        <v>-2.6700100992684828E-2</v>
      </c>
      <c r="Y7" s="7">
        <v>-8.5939808434279813E-2</v>
      </c>
      <c r="Z7" s="6">
        <v>-2.6700100992684828E-2</v>
      </c>
      <c r="AA7" s="7">
        <v>-8.5939808434279813E-2</v>
      </c>
      <c r="AB7" s="6">
        <v>-2.7265366848166273E-2</v>
      </c>
      <c r="AC7" s="7">
        <v>-8.7759233737121203E-2</v>
      </c>
      <c r="AD7" s="6">
        <v>-2.7265366848166273E-2</v>
      </c>
      <c r="AE7" s="7">
        <v>-8.7759233737121203E-2</v>
      </c>
      <c r="AF7" s="6">
        <v>-2.7576050586926359E-2</v>
      </c>
      <c r="AG7" s="7">
        <v>-8.8759233737121121E-2</v>
      </c>
      <c r="AH7" s="6">
        <v>-2.7576050586926359E-2</v>
      </c>
      <c r="AI7" s="7">
        <v>-8.8759233737121121E-2</v>
      </c>
      <c r="AJ7" s="6">
        <v>-2.7576050586926359E-2</v>
      </c>
      <c r="AK7" s="7">
        <v>-8.8759233737121121E-2</v>
      </c>
      <c r="AL7" s="6">
        <v>-2.7576050586926359E-2</v>
      </c>
      <c r="AM7" s="7">
        <v>-8.8759233737121121E-2</v>
      </c>
      <c r="AN7" s="6">
        <v>-2.4147475567271925E-2</v>
      </c>
      <c r="AO7" s="7">
        <v>-7.7888452212711984E-2</v>
      </c>
      <c r="AP7" s="6">
        <v>4.34382771870514E-2</v>
      </c>
      <c r="AQ7" s="7">
        <v>0.14011154778728807</v>
      </c>
      <c r="AX7" s="83"/>
      <c r="AY7" s="83"/>
    </row>
    <row r="8" spans="2:51" x14ac:dyDescent="0.25">
      <c r="B8" s="5" t="s">
        <v>14</v>
      </c>
      <c r="D8" s="8"/>
      <c r="E8" s="9"/>
      <c r="F8" s="8"/>
      <c r="G8" s="9"/>
      <c r="H8" s="8"/>
      <c r="I8" s="9"/>
      <c r="J8" s="8">
        <v>0</v>
      </c>
      <c r="K8" s="9">
        <v>0</v>
      </c>
      <c r="L8" s="8">
        <v>0</v>
      </c>
      <c r="M8" s="9">
        <v>0</v>
      </c>
      <c r="N8" s="8">
        <v>-6.9749561547161054E-4</v>
      </c>
      <c r="O8" s="9">
        <v>-1.3761904877605939E-3</v>
      </c>
      <c r="P8" s="8">
        <v>8.6627256474125502E-5</v>
      </c>
      <c r="Q8" s="9">
        <v>1.7091950643981642E-4</v>
      </c>
      <c r="R8" s="8">
        <v>8.6627256474125502E-5</v>
      </c>
      <c r="S8" s="9">
        <v>1.7091950643981642E-4</v>
      </c>
      <c r="T8" s="8">
        <v>8.6627256474125502E-5</v>
      </c>
      <c r="U8" s="9">
        <v>1.7091950643981642E-4</v>
      </c>
      <c r="V8" s="8">
        <v>4.5640170514449352E-4</v>
      </c>
      <c r="W8" s="9">
        <v>9.0050126665355086E-4</v>
      </c>
      <c r="X8" s="8">
        <v>-4.6231813227118668E-2</v>
      </c>
      <c r="Y8" s="9">
        <v>-9.121746457440548E-2</v>
      </c>
      <c r="Z8" s="8">
        <v>-4.6231813227118668E-2</v>
      </c>
      <c r="AA8" s="9">
        <v>-9.121746457440548E-2</v>
      </c>
      <c r="AB8" s="8">
        <v>-4.6591874227968844E-2</v>
      </c>
      <c r="AC8" s="9">
        <v>-9.192788126146724E-2</v>
      </c>
      <c r="AD8" s="8">
        <v>-4.6591874227968844E-2</v>
      </c>
      <c r="AE8" s="9">
        <v>-9.192788126146724E-2</v>
      </c>
      <c r="AF8" s="8">
        <v>-4.2285083396498835E-2</v>
      </c>
      <c r="AG8" s="9">
        <v>-8.3430387594735006E-2</v>
      </c>
      <c r="AH8" s="8">
        <v>-4.2285083396498835E-2</v>
      </c>
      <c r="AI8" s="9">
        <v>-8.3430387594735006E-2</v>
      </c>
      <c r="AJ8" s="8">
        <v>-4.5583293935177349E-2</v>
      </c>
      <c r="AK8" s="9">
        <v>-8.9937906594538403E-2</v>
      </c>
      <c r="AL8" s="8">
        <v>-4.5583293935177349E-2</v>
      </c>
      <c r="AM8" s="9">
        <v>-8.9937906594538403E-2</v>
      </c>
      <c r="AN8" s="8">
        <v>-3.2322769498970505E-2</v>
      </c>
      <c r="AO8" s="9">
        <v>-6.3117765067300588E-2</v>
      </c>
      <c r="AP8" s="8">
        <v>3.6433603883625931E-2</v>
      </c>
      <c r="AQ8" s="9">
        <v>7.1145130387265845E-2</v>
      </c>
      <c r="AX8" s="83"/>
      <c r="AY8" s="83"/>
    </row>
    <row r="9" spans="2:51" x14ac:dyDescent="0.25">
      <c r="B9" s="5" t="s">
        <v>15</v>
      </c>
      <c r="D9" s="8"/>
      <c r="E9" s="9"/>
      <c r="F9" s="8"/>
      <c r="G9" s="9"/>
      <c r="H9" s="8"/>
      <c r="I9" s="9"/>
      <c r="J9" s="8">
        <v>0</v>
      </c>
      <c r="K9" s="9">
        <v>0</v>
      </c>
      <c r="L9" s="8">
        <v>0</v>
      </c>
      <c r="M9" s="9">
        <v>0</v>
      </c>
      <c r="N9" s="8">
        <v>1.6447368421052655E-2</v>
      </c>
      <c r="O9" s="9">
        <v>4.9999999999999784E-3</v>
      </c>
      <c r="P9" s="8">
        <v>1.3157894736842257E-2</v>
      </c>
      <c r="Q9" s="9">
        <v>4.0000000000000131E-3</v>
      </c>
      <c r="R9" s="8">
        <v>1.3157894736842257E-2</v>
      </c>
      <c r="S9" s="9">
        <v>4.0000000000000131E-3</v>
      </c>
      <c r="T9" s="8">
        <v>1.3157894736842257E-2</v>
      </c>
      <c r="U9" s="9">
        <v>4.0000000000000131E-3</v>
      </c>
      <c r="V9" s="8">
        <v>3.618421052631593E-2</v>
      </c>
      <c r="W9" s="9">
        <v>1.1000000000000024E-2</v>
      </c>
      <c r="X9" s="8">
        <v>2.302631578947345E-2</v>
      </c>
      <c r="Y9" s="9">
        <v>6.9999999999999602E-3</v>
      </c>
      <c r="Z9" s="8">
        <v>2.302631578947345E-2</v>
      </c>
      <c r="AA9" s="9">
        <v>6.9999999999999602E-3</v>
      </c>
      <c r="AB9" s="8">
        <v>2.302631578947345E-2</v>
      </c>
      <c r="AC9" s="9">
        <v>6.9999999999999602E-3</v>
      </c>
      <c r="AD9" s="8">
        <v>2.302631578947345E-2</v>
      </c>
      <c r="AE9" s="9">
        <v>6.9999999999999602E-3</v>
      </c>
      <c r="AF9" s="8">
        <v>5.9210526315789602E-2</v>
      </c>
      <c r="AG9" s="9">
        <v>1.8000000000000033E-2</v>
      </c>
      <c r="AH9" s="8">
        <v>5.9210526315789602E-2</v>
      </c>
      <c r="AI9" s="9">
        <v>1.8000000000000033E-2</v>
      </c>
      <c r="AJ9" s="8">
        <v>2.302631578947345E-2</v>
      </c>
      <c r="AK9" s="9">
        <v>6.9999999999999602E-3</v>
      </c>
      <c r="AL9" s="8">
        <v>2.302631578947345E-2</v>
      </c>
      <c r="AM9" s="9">
        <v>6.9999999999999602E-3</v>
      </c>
      <c r="AN9" s="8">
        <v>2.631578947368407E-2</v>
      </c>
      <c r="AO9" s="9">
        <v>7.9999999999999672E-3</v>
      </c>
      <c r="AP9" s="8">
        <v>9.2105263157894912E-2</v>
      </c>
      <c r="AQ9" s="9">
        <v>2.8000000000000032E-2</v>
      </c>
      <c r="AX9" s="83"/>
      <c r="AY9" s="83"/>
    </row>
    <row r="10" spans="2:51" x14ac:dyDescent="0.25">
      <c r="B10" s="5" t="s">
        <v>16</v>
      </c>
      <c r="D10" s="8"/>
      <c r="E10" s="9"/>
      <c r="F10" s="8"/>
      <c r="G10" s="9"/>
      <c r="H10" s="8"/>
      <c r="I10" s="9"/>
      <c r="J10" s="8">
        <v>0</v>
      </c>
      <c r="K10" s="9">
        <v>0</v>
      </c>
      <c r="L10" s="8">
        <v>0</v>
      </c>
      <c r="M10" s="9">
        <v>0</v>
      </c>
      <c r="N10" s="8">
        <v>3.635191700946061E-3</v>
      </c>
      <c r="O10" s="9">
        <v>9.0732032202012394E-3</v>
      </c>
      <c r="P10" s="8">
        <v>1.7082676926591933E-3</v>
      </c>
      <c r="Q10" s="9">
        <v>4.2637256037877051E-3</v>
      </c>
      <c r="R10" s="8">
        <v>1.7082676926591933E-3</v>
      </c>
      <c r="S10" s="9">
        <v>4.2637256037877051E-3</v>
      </c>
      <c r="T10" s="8">
        <v>1.7082676926591933E-3</v>
      </c>
      <c r="U10" s="9">
        <v>4.2637256037877051E-3</v>
      </c>
      <c r="V10" s="8">
        <v>-1.0416936767619567E-2</v>
      </c>
      <c r="W10" s="9">
        <v>-2.5999999999999919E-2</v>
      </c>
      <c r="X10" s="8">
        <v>2.0637213949881161E-2</v>
      </c>
      <c r="Y10" s="9">
        <v>5.1509150402524864E-2</v>
      </c>
      <c r="Z10" s="8">
        <v>2.0637213949881161E-2</v>
      </c>
      <c r="AA10" s="9">
        <v>5.1509150402524864E-2</v>
      </c>
      <c r="AB10" s="8">
        <v>2.124918943622478E-2</v>
      </c>
      <c r="AC10" s="9">
        <v>5.3036601610100209E-2</v>
      </c>
      <c r="AD10" s="8">
        <v>2.124918943622478E-2</v>
      </c>
      <c r="AE10" s="9">
        <v>5.3036601610100209E-2</v>
      </c>
      <c r="AF10" s="8">
        <v>2.124918943622478E-2</v>
      </c>
      <c r="AG10" s="9">
        <v>5.3036601610100209E-2</v>
      </c>
      <c r="AH10" s="8">
        <v>2.124918943622478E-2</v>
      </c>
      <c r="AI10" s="9">
        <v>5.3036601610100209E-2</v>
      </c>
      <c r="AJ10" s="8">
        <v>2.124918943622478E-2</v>
      </c>
      <c r="AK10" s="9">
        <v>5.3036601610100209E-2</v>
      </c>
      <c r="AL10" s="8">
        <v>2.124918943622478E-2</v>
      </c>
      <c r="AM10" s="9">
        <v>5.3036601610100209E-2</v>
      </c>
      <c r="AN10" s="8">
        <v>2.572919328372536E-2</v>
      </c>
      <c r="AO10" s="9">
        <v>6.4254811386387112E-2</v>
      </c>
      <c r="AP10" s="8">
        <v>0.10261067505742849</v>
      </c>
      <c r="AQ10" s="9">
        <v>0.25625481138638662</v>
      </c>
      <c r="AX10" s="83"/>
      <c r="AY10" s="83"/>
    </row>
    <row r="11" spans="2:51" x14ac:dyDescent="0.25">
      <c r="B11" s="5" t="s">
        <v>17</v>
      </c>
      <c r="D11" s="8"/>
      <c r="E11" s="9"/>
      <c r="F11" s="8"/>
      <c r="G11" s="9"/>
      <c r="H11" s="8"/>
      <c r="I11" s="9"/>
      <c r="J11" s="8">
        <v>0</v>
      </c>
      <c r="K11" s="9">
        <v>0</v>
      </c>
      <c r="L11" s="8">
        <v>0</v>
      </c>
      <c r="M11" s="9">
        <v>0</v>
      </c>
      <c r="N11" s="8">
        <v>4.9521011968107764E-3</v>
      </c>
      <c r="O11" s="9">
        <v>9.684740628687136E-3</v>
      </c>
      <c r="P11" s="8">
        <v>2.7921087377980047E-3</v>
      </c>
      <c r="Q11" s="9">
        <v>5.4604798767197227E-3</v>
      </c>
      <c r="R11" s="8">
        <v>2.7921087377980047E-3</v>
      </c>
      <c r="S11" s="9">
        <v>5.4604798767197227E-3</v>
      </c>
      <c r="T11" s="8">
        <v>2.7921087377980047E-3</v>
      </c>
      <c r="U11" s="9">
        <v>5.4604798767197227E-3</v>
      </c>
      <c r="V11" s="8">
        <v>2.2717905148125217E-2</v>
      </c>
      <c r="W11" s="9">
        <v>4.4429023205018764E-2</v>
      </c>
      <c r="X11" s="8">
        <v>1.0879077336526821E-2</v>
      </c>
      <c r="Y11" s="9">
        <v>2.1276027709519446E-2</v>
      </c>
      <c r="Z11" s="8">
        <v>1.0879077336526821E-2</v>
      </c>
      <c r="AA11" s="9">
        <v>2.1276027709519446E-2</v>
      </c>
      <c r="AB11" s="8">
        <v>1.1555063754429717E-2</v>
      </c>
      <c r="AC11" s="9">
        <v>2.2598042924014617E-2</v>
      </c>
      <c r="AD11" s="8">
        <v>1.1555063754429717E-2</v>
      </c>
      <c r="AE11" s="9">
        <v>2.2598042924014617E-2</v>
      </c>
      <c r="AF11" s="8">
        <v>1.3906643381447203E-2</v>
      </c>
      <c r="AG11" s="9">
        <v>2.7196987462958466E-2</v>
      </c>
      <c r="AH11" s="8">
        <v>1.3906643381447203E-2</v>
      </c>
      <c r="AI11" s="9">
        <v>2.7196987462958466E-2</v>
      </c>
      <c r="AJ11" s="8">
        <v>1.5089583572217791E-2</v>
      </c>
      <c r="AK11" s="9">
        <v>2.9510443604411886E-2</v>
      </c>
      <c r="AL11" s="8">
        <v>1.5089583572217791E-2</v>
      </c>
      <c r="AM11" s="9">
        <v>2.9510443604411886E-2</v>
      </c>
      <c r="AN11" s="8">
        <v>1.2563185528956522E-2</v>
      </c>
      <c r="AO11" s="9">
        <v>2.4733991292343833E-2</v>
      </c>
      <c r="AP11" s="8">
        <v>8.7836773691923886E-2</v>
      </c>
      <c r="AQ11" s="9">
        <v>0.1729301848353812</v>
      </c>
      <c r="AX11" s="83"/>
      <c r="AY11" s="83"/>
    </row>
    <row r="12" spans="2:51" x14ac:dyDescent="0.25">
      <c r="B12" s="5" t="s">
        <v>18</v>
      </c>
      <c r="D12" s="8"/>
      <c r="E12" s="9"/>
      <c r="F12" s="8"/>
      <c r="G12" s="9"/>
      <c r="H12" s="8"/>
      <c r="I12" s="9"/>
      <c r="J12" s="8">
        <v>0</v>
      </c>
      <c r="K12" s="9">
        <v>0</v>
      </c>
      <c r="L12" s="8">
        <v>0</v>
      </c>
      <c r="M12" s="9">
        <v>0</v>
      </c>
      <c r="N12" s="8">
        <v>1.5873015873015817E-2</v>
      </c>
      <c r="O12" s="9">
        <v>3.9999999999999888E-3</v>
      </c>
      <c r="P12" s="8">
        <v>1.1904761904761862E-2</v>
      </c>
      <c r="Q12" s="9">
        <v>3.0000000000000165E-3</v>
      </c>
      <c r="R12" s="8">
        <v>1.1904761904761862E-2</v>
      </c>
      <c r="S12" s="9">
        <v>3.0000000000000165E-3</v>
      </c>
      <c r="T12" s="8">
        <v>1.1904761904761862E-2</v>
      </c>
      <c r="U12" s="9">
        <v>3.0000000000000165E-3</v>
      </c>
      <c r="V12" s="8">
        <v>3.5714285714285809E-2</v>
      </c>
      <c r="W12" s="9">
        <v>8.9999999999999993E-3</v>
      </c>
      <c r="X12" s="8">
        <v>2.3809523809523947E-2</v>
      </c>
      <c r="Y12" s="9">
        <v>6.0000000000000331E-3</v>
      </c>
      <c r="Z12" s="8">
        <v>2.3809523809523947E-2</v>
      </c>
      <c r="AA12" s="9">
        <v>6.0000000000000331E-3</v>
      </c>
      <c r="AB12" s="8">
        <v>2.3809523809523947E-2</v>
      </c>
      <c r="AC12" s="9">
        <v>6.0000000000000331E-3</v>
      </c>
      <c r="AD12" s="8">
        <v>2.3809523809523947E-2</v>
      </c>
      <c r="AE12" s="9">
        <v>6.0000000000000331E-3</v>
      </c>
      <c r="AF12" s="8">
        <v>-3.1746031746031633E-2</v>
      </c>
      <c r="AG12" s="9">
        <v>-7.9999999999999776E-3</v>
      </c>
      <c r="AH12" s="8">
        <v>-3.1746031746031633E-2</v>
      </c>
      <c r="AI12" s="9">
        <v>-7.9999999999999776E-3</v>
      </c>
      <c r="AJ12" s="8">
        <v>-8.333333333333337E-2</v>
      </c>
      <c r="AK12" s="9">
        <v>-2.1000000000000015E-2</v>
      </c>
      <c r="AL12" s="8">
        <v>-8.333333333333337E-2</v>
      </c>
      <c r="AM12" s="9">
        <v>-2.1000000000000015E-2</v>
      </c>
      <c r="AN12" s="8">
        <v>-7.9365079365079416E-2</v>
      </c>
      <c r="AO12" s="9">
        <v>-2.0000000000000004E-2</v>
      </c>
      <c r="AP12" s="8">
        <v>-1.9841269841269993E-2</v>
      </c>
      <c r="AQ12" s="9">
        <v>-5.000000000000027E-3</v>
      </c>
      <c r="AX12" s="83"/>
      <c r="AY12" s="83"/>
    </row>
    <row r="13" spans="2:51" x14ac:dyDescent="0.25">
      <c r="B13" s="5" t="s">
        <v>19</v>
      </c>
      <c r="D13" s="8"/>
      <c r="E13" s="9"/>
      <c r="F13" s="8"/>
      <c r="G13" s="9"/>
      <c r="H13" s="8"/>
      <c r="I13" s="9"/>
      <c r="J13" s="8">
        <v>0</v>
      </c>
      <c r="K13" s="9">
        <v>0</v>
      </c>
      <c r="L13" s="8">
        <v>0</v>
      </c>
      <c r="M13" s="9">
        <v>0</v>
      </c>
      <c r="N13" s="8">
        <v>5.0706307489147839E-3</v>
      </c>
      <c r="O13" s="9">
        <v>1.0574521839657406E-2</v>
      </c>
      <c r="P13" s="8">
        <v>2.8068040001172356E-3</v>
      </c>
      <c r="Q13" s="9">
        <v>5.8534355326958073E-3</v>
      </c>
      <c r="R13" s="8">
        <v>2.8068040001172356E-3</v>
      </c>
      <c r="S13" s="9">
        <v>5.8534355326958073E-3</v>
      </c>
      <c r="T13" s="8">
        <v>2.8068040001172356E-3</v>
      </c>
      <c r="U13" s="9">
        <v>5.8534355326958073E-3</v>
      </c>
      <c r="V13" s="8">
        <v>3.1222025979738E-4</v>
      </c>
      <c r="W13" s="9">
        <v>6.5111819801077174E-4</v>
      </c>
      <c r="X13" s="8">
        <v>2.2158145737974477E-2</v>
      </c>
      <c r="Y13" s="9">
        <v>4.6209595538518063E-2</v>
      </c>
      <c r="Z13" s="8">
        <v>2.2158145737974477E-2</v>
      </c>
      <c r="AA13" s="9">
        <v>4.6209595538518063E-2</v>
      </c>
      <c r="AB13" s="8">
        <v>2.2714996877215343E-2</v>
      </c>
      <c r="AC13" s="9">
        <v>4.7370877995262087E-2</v>
      </c>
      <c r="AD13" s="8">
        <v>2.2714996877215343E-2</v>
      </c>
      <c r="AE13" s="9">
        <v>4.7370877995262087E-2</v>
      </c>
      <c r="AF13" s="8">
        <v>2.0122527860187533E-2</v>
      </c>
      <c r="AG13" s="9">
        <v>4.1964426293950037E-2</v>
      </c>
      <c r="AH13" s="8">
        <v>2.0217399423489324E-2</v>
      </c>
      <c r="AI13" s="9">
        <v>4.2162275726845937E-2</v>
      </c>
      <c r="AJ13" s="8">
        <v>2.3045858016649268E-2</v>
      </c>
      <c r="AK13" s="9">
        <v>4.8060870723600019E-2</v>
      </c>
      <c r="AL13" s="8">
        <v>2.3045858016649268E-2</v>
      </c>
      <c r="AM13" s="9">
        <v>4.8060870723600019E-2</v>
      </c>
      <c r="AN13" s="8">
        <v>2.3273343100134847E-2</v>
      </c>
      <c r="AO13" s="9">
        <v>4.8743896327286582E-2</v>
      </c>
      <c r="AP13" s="8">
        <v>9.8449327494805283E-2</v>
      </c>
      <c r="AQ13" s="9">
        <v>0.20619314518978862</v>
      </c>
      <c r="AX13" s="83"/>
      <c r="AY13" s="83"/>
    </row>
    <row r="14" spans="2:51" x14ac:dyDescent="0.25">
      <c r="B14" s="5" t="s">
        <v>20</v>
      </c>
      <c r="D14" s="8"/>
      <c r="E14" s="9"/>
      <c r="F14" s="8"/>
      <c r="G14" s="9"/>
      <c r="H14" s="8"/>
      <c r="I14" s="9"/>
      <c r="J14" s="8">
        <v>0</v>
      </c>
      <c r="K14" s="9">
        <v>0</v>
      </c>
      <c r="L14" s="8">
        <v>0</v>
      </c>
      <c r="M14" s="9">
        <v>0</v>
      </c>
      <c r="N14" s="8">
        <v>2.9209533454488401E-4</v>
      </c>
      <c r="O14" s="9">
        <v>5.3504958111711038E-4</v>
      </c>
      <c r="P14" s="8">
        <v>2.1910448599708365E-2</v>
      </c>
      <c r="Q14" s="9">
        <v>4.0134760671995326E-2</v>
      </c>
      <c r="R14" s="8">
        <v>2.1910448599708365E-2</v>
      </c>
      <c r="S14" s="9">
        <v>4.0134760671995326E-2</v>
      </c>
      <c r="T14" s="8">
        <v>2.192628098165339E-2</v>
      </c>
      <c r="U14" s="9">
        <v>4.0163761851835865E-2</v>
      </c>
      <c r="V14" s="8">
        <v>9.245947423838663E-3</v>
      </c>
      <c r="W14" s="9">
        <v>1.6936389291753347E-2</v>
      </c>
      <c r="X14" s="8">
        <v>2.9907799141318359E-2</v>
      </c>
      <c r="Y14" s="9">
        <v>5.4784015731147162E-2</v>
      </c>
      <c r="Z14" s="8">
        <v>2.9907799141318359E-2</v>
      </c>
      <c r="AA14" s="9">
        <v>5.4784015731147162E-2</v>
      </c>
      <c r="AB14" s="8">
        <v>3.0412010971175407E-2</v>
      </c>
      <c r="AC14" s="9">
        <v>5.5707612572499364E-2</v>
      </c>
      <c r="AD14" s="8">
        <v>3.0412010971175407E-2</v>
      </c>
      <c r="AE14" s="9">
        <v>5.5707612572499364E-2</v>
      </c>
      <c r="AF14" s="8">
        <v>2.8680494358107822E-2</v>
      </c>
      <c r="AG14" s="9">
        <v>5.253588358900553E-2</v>
      </c>
      <c r="AH14" s="8">
        <v>2.8680494358107822E-2</v>
      </c>
      <c r="AI14" s="9">
        <v>5.253588358900553E-2</v>
      </c>
      <c r="AJ14" s="8">
        <v>3.0902770762363696E-2</v>
      </c>
      <c r="AK14" s="9">
        <v>5.6606568460013329E-2</v>
      </c>
      <c r="AL14" s="8">
        <v>3.0902770762363696E-2</v>
      </c>
      <c r="AM14" s="9">
        <v>5.6606568460013329E-2</v>
      </c>
      <c r="AN14" s="8">
        <v>3.5411707128241154E-2</v>
      </c>
      <c r="AO14" s="9">
        <v>6.4893323209310155E-2</v>
      </c>
      <c r="AP14" s="8">
        <v>0.11600701911444355</v>
      </c>
      <c r="AQ14" s="9">
        <v>0.21258735024210412</v>
      </c>
      <c r="AX14" s="83"/>
      <c r="AY14" s="83"/>
    </row>
    <row r="15" spans="2:51" x14ac:dyDescent="0.25">
      <c r="B15" s="5" t="s">
        <v>21</v>
      </c>
      <c r="D15" s="8"/>
      <c r="E15" s="9"/>
      <c r="F15" s="8"/>
      <c r="G15" s="9"/>
      <c r="H15" s="8"/>
      <c r="I15" s="9"/>
      <c r="J15" s="8">
        <v>0</v>
      </c>
      <c r="K15" s="9">
        <v>0</v>
      </c>
      <c r="L15" s="8">
        <v>0</v>
      </c>
      <c r="M15" s="9">
        <v>0</v>
      </c>
      <c r="N15" s="8">
        <v>-5.1321849888085191E-3</v>
      </c>
      <c r="O15" s="9">
        <v>-8.7614037469869628E-3</v>
      </c>
      <c r="P15" s="8">
        <v>-5.104204260410472E-3</v>
      </c>
      <c r="Q15" s="9">
        <v>-8.713636478432641E-3</v>
      </c>
      <c r="R15" s="8">
        <v>-5.104204260410472E-3</v>
      </c>
      <c r="S15" s="9">
        <v>-8.713636478432641E-3</v>
      </c>
      <c r="T15" s="8">
        <v>-4.5053535476050621E-3</v>
      </c>
      <c r="U15" s="9">
        <v>-7.6913091674530327E-3</v>
      </c>
      <c r="V15" s="8">
        <v>-7.0662153978957587E-2</v>
      </c>
      <c r="W15" s="9">
        <v>-0.12063081552817019</v>
      </c>
      <c r="X15" s="8">
        <v>-1.0652593377432962E-2</v>
      </c>
      <c r="Y15" s="9">
        <v>-1.818556262794345E-2</v>
      </c>
      <c r="Z15" s="8">
        <v>-1.0652593377432962E-2</v>
      </c>
      <c r="AA15" s="9">
        <v>-1.818556262794345E-2</v>
      </c>
      <c r="AB15" s="8">
        <v>-1.0622648705885807E-2</v>
      </c>
      <c r="AC15" s="9">
        <v>-1.8134442616083525E-2</v>
      </c>
      <c r="AD15" s="8">
        <v>-1.0622648705885807E-2</v>
      </c>
      <c r="AE15" s="9">
        <v>-1.8134442616083525E-2</v>
      </c>
      <c r="AF15" s="8">
        <v>-1.0380640183400014E-2</v>
      </c>
      <c r="AG15" s="9">
        <v>-1.7721298043093085E-2</v>
      </c>
      <c r="AH15" s="8">
        <v>-1.0380640183400014E-2</v>
      </c>
      <c r="AI15" s="9">
        <v>-1.7721298043093085E-2</v>
      </c>
      <c r="AJ15" s="8">
        <v>-1.009823690890832E-2</v>
      </c>
      <c r="AK15" s="9">
        <v>-1.7239193615312533E-2</v>
      </c>
      <c r="AL15" s="8">
        <v>-1.009823690890832E-2</v>
      </c>
      <c r="AM15" s="9">
        <v>-1.7239193615312533E-2</v>
      </c>
      <c r="AN15" s="8">
        <v>1.5856583483885522E-2</v>
      </c>
      <c r="AO15" s="9">
        <v>2.6272275068957518E-2</v>
      </c>
      <c r="AP15" s="8">
        <v>0.10839590284662082</v>
      </c>
      <c r="AQ15" s="9">
        <v>0.17959776636805411</v>
      </c>
      <c r="AX15" s="83"/>
      <c r="AY15" s="83"/>
    </row>
    <row r="16" spans="2:51" x14ac:dyDescent="0.25">
      <c r="B16" s="5" t="s">
        <v>22</v>
      </c>
      <c r="D16" s="8"/>
      <c r="E16" s="9"/>
      <c r="F16" s="8"/>
      <c r="G16" s="9"/>
      <c r="H16" s="8"/>
      <c r="I16" s="9"/>
      <c r="J16" s="8">
        <v>0</v>
      </c>
      <c r="K16" s="9">
        <v>0</v>
      </c>
      <c r="L16" s="8">
        <v>0</v>
      </c>
      <c r="M16" s="9">
        <v>0</v>
      </c>
      <c r="N16" s="8">
        <v>6.6636767854431067E-3</v>
      </c>
      <c r="O16" s="9">
        <v>1.2824051696304151E-2</v>
      </c>
      <c r="P16" s="8">
        <v>3.4061736112385166E-3</v>
      </c>
      <c r="Q16" s="9">
        <v>6.5550818089692084E-3</v>
      </c>
      <c r="R16" s="8">
        <v>3.4061736112385166E-3</v>
      </c>
      <c r="S16" s="9">
        <v>6.5550818089692084E-3</v>
      </c>
      <c r="T16" s="8">
        <v>3.4441139775895913E-3</v>
      </c>
      <c r="U16" s="9">
        <v>6.6280969378732209E-3</v>
      </c>
      <c r="V16" s="8">
        <v>-2.3938175773142945E-2</v>
      </c>
      <c r="W16" s="9">
        <v>-4.6068321365857659E-2</v>
      </c>
      <c r="X16" s="8">
        <v>7.0446378275125676E-2</v>
      </c>
      <c r="Y16" s="9">
        <v>0.13557200114974238</v>
      </c>
      <c r="Z16" s="8">
        <v>7.0446378275125676E-2</v>
      </c>
      <c r="AA16" s="9">
        <v>0.13557200114974238</v>
      </c>
      <c r="AB16" s="8">
        <v>7.0457631947244526E-2</v>
      </c>
      <c r="AC16" s="9">
        <v>0.13559365851363786</v>
      </c>
      <c r="AD16" s="8">
        <v>7.0457631947244526E-2</v>
      </c>
      <c r="AE16" s="9">
        <v>0.13559365851363786</v>
      </c>
      <c r="AF16" s="8">
        <v>7.0299734078515863E-2</v>
      </c>
      <c r="AG16" s="9">
        <v>0.13528978866872962</v>
      </c>
      <c r="AH16" s="8">
        <v>7.0337888565718432E-2</v>
      </c>
      <c r="AI16" s="9">
        <v>0.13536321586696934</v>
      </c>
      <c r="AJ16" s="8">
        <v>7.2371526185238233E-2</v>
      </c>
      <c r="AK16" s="9">
        <v>0.1392768921757066</v>
      </c>
      <c r="AL16" s="8">
        <v>7.2371526185238233E-2</v>
      </c>
      <c r="AM16" s="9">
        <v>0.1392768921757066</v>
      </c>
      <c r="AN16" s="8">
        <v>7.5457817841332764E-2</v>
      </c>
      <c r="AO16" s="9">
        <v>0.15206460313966114</v>
      </c>
      <c r="AP16" s="8">
        <v>0.14170368744758743</v>
      </c>
      <c r="AQ16" s="9">
        <v>0.28556504298141461</v>
      </c>
      <c r="AX16" s="83"/>
      <c r="AY16" s="83"/>
    </row>
    <row r="17" spans="2:51" x14ac:dyDescent="0.25">
      <c r="B17" s="5" t="s">
        <v>23</v>
      </c>
      <c r="D17" s="8"/>
      <c r="E17" s="9"/>
      <c r="F17" s="8"/>
      <c r="G17" s="9"/>
      <c r="H17" s="8"/>
      <c r="I17" s="9"/>
      <c r="J17" s="8">
        <v>0</v>
      </c>
      <c r="K17" s="9">
        <v>0</v>
      </c>
      <c r="L17" s="8">
        <v>0</v>
      </c>
      <c r="M17" s="9">
        <v>0</v>
      </c>
      <c r="N17" s="8">
        <v>9.3239696334530553E-3</v>
      </c>
      <c r="O17" s="9">
        <v>1.732306120040954E-2</v>
      </c>
      <c r="P17" s="8">
        <v>8.8223468548116468E-3</v>
      </c>
      <c r="Q17" s="9">
        <v>1.639109311862311E-2</v>
      </c>
      <c r="R17" s="8">
        <v>8.8223468548116468E-3</v>
      </c>
      <c r="S17" s="9">
        <v>1.639109311862311E-2</v>
      </c>
      <c r="T17" s="8">
        <v>8.8600972970866998E-3</v>
      </c>
      <c r="U17" s="9">
        <v>1.6461229900228372E-2</v>
      </c>
      <c r="V17" s="8">
        <v>-1.862611787074675E-2</v>
      </c>
      <c r="W17" s="9">
        <v>-3.4605580293111213E-2</v>
      </c>
      <c r="X17" s="8">
        <v>5.7716382144282763E-2</v>
      </c>
      <c r="Y17" s="9">
        <v>0.10723162552615109</v>
      </c>
      <c r="Z17" s="8">
        <v>5.7716382144282763E-2</v>
      </c>
      <c r="AA17" s="9">
        <v>0.10723162552615109</v>
      </c>
      <c r="AB17" s="8">
        <v>5.740614717966519E-2</v>
      </c>
      <c r="AC17" s="9">
        <v>0.10665523805495028</v>
      </c>
      <c r="AD17" s="8">
        <v>5.740614717966519E-2</v>
      </c>
      <c r="AE17" s="9">
        <v>0.10665523805495028</v>
      </c>
      <c r="AF17" s="8">
        <v>5.7071630025225861E-2</v>
      </c>
      <c r="AG17" s="9">
        <v>0.10603373655218384</v>
      </c>
      <c r="AH17" s="8">
        <v>5.7071630025225861E-2</v>
      </c>
      <c r="AI17" s="9">
        <v>0.10603373655218384</v>
      </c>
      <c r="AJ17" s="8">
        <v>5.8539952889013813E-2</v>
      </c>
      <c r="AK17" s="9">
        <v>0.10876174273745713</v>
      </c>
      <c r="AL17" s="8">
        <v>5.8539952889013813E-2</v>
      </c>
      <c r="AM17" s="9">
        <v>0.10876174273745713</v>
      </c>
      <c r="AN17" s="8">
        <v>6.7122708705507961E-2</v>
      </c>
      <c r="AO17" s="9">
        <v>0.12527792859766201</v>
      </c>
      <c r="AP17" s="8">
        <v>0.14353555688883057</v>
      </c>
      <c r="AQ17" s="9">
        <v>0.26789498805892231</v>
      </c>
      <c r="AX17" s="83"/>
      <c r="AY17" s="83"/>
    </row>
    <row r="18" spans="2:51" x14ac:dyDescent="0.25">
      <c r="B18" s="5" t="s">
        <v>24</v>
      </c>
      <c r="D18" s="8"/>
      <c r="E18" s="9"/>
      <c r="F18" s="8"/>
      <c r="G18" s="9"/>
      <c r="H18" s="8"/>
      <c r="I18" s="9"/>
      <c r="J18" s="8">
        <v>0</v>
      </c>
      <c r="K18" s="9">
        <v>0</v>
      </c>
      <c r="L18" s="8">
        <v>0</v>
      </c>
      <c r="M18" s="9">
        <v>0</v>
      </c>
      <c r="N18" s="8">
        <v>6.5158539794563097E-4</v>
      </c>
      <c r="O18" s="9">
        <v>8.4579303441654281E-4</v>
      </c>
      <c r="P18" s="8">
        <v>-3.428702856605903E-3</v>
      </c>
      <c r="Q18" s="9">
        <v>-4.4506414697825869E-3</v>
      </c>
      <c r="R18" s="8">
        <v>-3.428702856605903E-3</v>
      </c>
      <c r="S18" s="9">
        <v>-4.4506414697825869E-3</v>
      </c>
      <c r="T18" s="8">
        <v>-3.0962979043817063E-3</v>
      </c>
      <c r="U18" s="9">
        <v>-4.0191618907691913E-3</v>
      </c>
      <c r="V18" s="8">
        <v>2.015972261573129E-3</v>
      </c>
      <c r="W18" s="9">
        <v>2.6168408650525518E-3</v>
      </c>
      <c r="X18" s="8">
        <v>2.684260747823175E-2</v>
      </c>
      <c r="Y18" s="9">
        <v>3.4843154101132465E-2</v>
      </c>
      <c r="Z18" s="8">
        <v>2.684260747823175E-2</v>
      </c>
      <c r="AA18" s="9">
        <v>3.4843154101132465E-2</v>
      </c>
      <c r="AB18" s="8">
        <v>2.7668719224859917E-2</v>
      </c>
      <c r="AC18" s="9">
        <v>3.5915491761170482E-2</v>
      </c>
      <c r="AD18" s="8">
        <v>2.7668719224859917E-2</v>
      </c>
      <c r="AE18" s="9">
        <v>3.5915491761170482E-2</v>
      </c>
      <c r="AF18" s="8">
        <v>2.7232873075680342E-2</v>
      </c>
      <c r="AG18" s="9">
        <v>3.5349739922323625E-2</v>
      </c>
      <c r="AH18" s="8">
        <v>2.7284066387087025E-2</v>
      </c>
      <c r="AI18" s="9">
        <v>3.5416191605146877E-2</v>
      </c>
      <c r="AJ18" s="8">
        <v>2.8012518308598189E-2</v>
      </c>
      <c r="AK18" s="9">
        <v>3.6361761538211752E-2</v>
      </c>
      <c r="AL18" s="8">
        <v>2.8012518308598189E-2</v>
      </c>
      <c r="AM18" s="9">
        <v>3.6361761538211752E-2</v>
      </c>
      <c r="AN18" s="8">
        <v>3.3976039262918922E-2</v>
      </c>
      <c r="AO18" s="9">
        <v>4.4676497702293524E-2</v>
      </c>
      <c r="AP18" s="8">
        <v>0.12640160331056038</v>
      </c>
      <c r="AQ18" s="9">
        <v>0.16621069030944255</v>
      </c>
      <c r="AX18" s="83"/>
      <c r="AY18" s="83"/>
    </row>
    <row r="19" spans="2:51" x14ac:dyDescent="0.25">
      <c r="B19" s="5" t="s">
        <v>25</v>
      </c>
      <c r="D19" s="8"/>
      <c r="E19" s="9"/>
      <c r="F19" s="8"/>
      <c r="G19" s="9"/>
      <c r="H19" s="8"/>
      <c r="I19" s="9"/>
      <c r="J19" s="8" t="s">
        <v>83</v>
      </c>
      <c r="K19" s="9">
        <v>0</v>
      </c>
      <c r="L19" s="8" t="s">
        <v>83</v>
      </c>
      <c r="M19" s="9">
        <v>0</v>
      </c>
      <c r="N19" s="8" t="s">
        <v>83</v>
      </c>
      <c r="O19" s="9">
        <v>0</v>
      </c>
      <c r="P19" s="8" t="s">
        <v>83</v>
      </c>
      <c r="Q19" s="9">
        <v>0</v>
      </c>
      <c r="R19" s="8" t="s">
        <v>83</v>
      </c>
      <c r="S19" s="9">
        <v>0</v>
      </c>
      <c r="T19" s="8" t="s">
        <v>83</v>
      </c>
      <c r="U19" s="9">
        <v>0</v>
      </c>
      <c r="V19" s="8" t="s">
        <v>83</v>
      </c>
      <c r="W19" s="9">
        <v>0</v>
      </c>
      <c r="X19" s="8" t="s">
        <v>83</v>
      </c>
      <c r="Y19" s="9">
        <v>0</v>
      </c>
      <c r="Z19" s="8" t="s">
        <v>83</v>
      </c>
      <c r="AA19" s="9">
        <v>0</v>
      </c>
      <c r="AB19" s="8" t="s">
        <v>83</v>
      </c>
      <c r="AC19" s="9">
        <v>0</v>
      </c>
      <c r="AD19" s="8" t="s">
        <v>83</v>
      </c>
      <c r="AE19" s="9">
        <v>0</v>
      </c>
      <c r="AF19" s="8" t="s">
        <v>83</v>
      </c>
      <c r="AG19" s="9">
        <v>0</v>
      </c>
      <c r="AH19" s="8" t="s">
        <v>83</v>
      </c>
      <c r="AI19" s="9">
        <v>0</v>
      </c>
      <c r="AJ19" s="8" t="s">
        <v>83</v>
      </c>
      <c r="AK19" s="9">
        <v>0</v>
      </c>
      <c r="AL19" s="8" t="s">
        <v>83</v>
      </c>
      <c r="AM19" s="9">
        <v>0</v>
      </c>
      <c r="AN19" s="8" t="s">
        <v>83</v>
      </c>
      <c r="AO19" s="9">
        <v>0</v>
      </c>
      <c r="AP19" s="8" t="s">
        <v>83</v>
      </c>
      <c r="AQ19" s="9">
        <v>0</v>
      </c>
      <c r="AX19" s="83"/>
      <c r="AY19" s="83"/>
    </row>
    <row r="20" spans="2:51" x14ac:dyDescent="0.25">
      <c r="B20" s="5" t="s">
        <v>79</v>
      </c>
      <c r="D20" s="8"/>
      <c r="E20" s="9"/>
      <c r="F20" s="8"/>
      <c r="G20" s="9"/>
      <c r="H20" s="8"/>
      <c r="I20" s="9"/>
      <c r="J20" s="8">
        <v>0</v>
      </c>
      <c r="K20" s="9">
        <v>0</v>
      </c>
      <c r="L20" s="8">
        <v>0</v>
      </c>
      <c r="M20" s="9">
        <v>0</v>
      </c>
      <c r="N20" s="8">
        <v>-3.788157410812798E-2</v>
      </c>
      <c r="O20" s="9">
        <v>-0.10299999999999994</v>
      </c>
      <c r="P20" s="8">
        <v>-8.0912100036777401E-3</v>
      </c>
      <c r="Q20" s="9">
        <v>-2.19999999999997E-2</v>
      </c>
      <c r="R20" s="8">
        <v>-8.0912100036777401E-3</v>
      </c>
      <c r="S20" s="9">
        <v>-2.19999999999997E-2</v>
      </c>
      <c r="T20" s="8">
        <v>-8.0912100036777401E-3</v>
      </c>
      <c r="U20" s="9">
        <v>-2.19999999999997E-2</v>
      </c>
      <c r="V20" s="8">
        <v>2.8687017285766947E-2</v>
      </c>
      <c r="W20" s="9">
        <v>7.8000000000000555E-2</v>
      </c>
      <c r="X20" s="8">
        <v>8.3118793674144875E-2</v>
      </c>
      <c r="Y20" s="9">
        <v>0.22600000000000015</v>
      </c>
      <c r="Z20" s="8">
        <v>8.3118793674144875E-2</v>
      </c>
      <c r="AA20" s="9">
        <v>0.22600000000000015</v>
      </c>
      <c r="AB20" s="8">
        <v>7.5027583670467246E-2</v>
      </c>
      <c r="AC20" s="9">
        <v>0.20400000000000046</v>
      </c>
      <c r="AD20" s="8">
        <v>7.5027583670467246E-2</v>
      </c>
      <c r="AE20" s="9">
        <v>0.20400000000000046</v>
      </c>
      <c r="AF20" s="8">
        <v>7.5027583670467246E-2</v>
      </c>
      <c r="AG20" s="9">
        <v>0.20400000000000046</v>
      </c>
      <c r="AH20" s="8">
        <v>7.245310776020597E-2</v>
      </c>
      <c r="AI20" s="9">
        <v>0.19700000000000029</v>
      </c>
      <c r="AJ20" s="8">
        <v>7.2085325487311502E-2</v>
      </c>
      <c r="AK20" s="9">
        <v>0.19600000000000001</v>
      </c>
      <c r="AL20" s="8">
        <v>7.2085325487311502E-2</v>
      </c>
      <c r="AM20" s="9">
        <v>0.19600000000000001</v>
      </c>
      <c r="AN20" s="8">
        <v>5.8109599117322386E-2</v>
      </c>
      <c r="AO20" s="9">
        <v>0.15799999999999978</v>
      </c>
      <c r="AP20" s="8">
        <v>9.8565649135711642E-2</v>
      </c>
      <c r="AQ20" s="9">
        <v>0.26800000000000007</v>
      </c>
      <c r="AX20" s="83"/>
      <c r="AY20" s="83"/>
    </row>
    <row r="21" spans="2:51" x14ac:dyDescent="0.25">
      <c r="B21" s="5" t="s">
        <v>80</v>
      </c>
      <c r="D21" s="8"/>
      <c r="E21" s="9"/>
      <c r="F21" s="8"/>
      <c r="G21" s="9"/>
      <c r="H21" s="8"/>
      <c r="I21" s="9"/>
      <c r="J21" s="8">
        <v>0</v>
      </c>
      <c r="K21" s="9">
        <v>0</v>
      </c>
      <c r="L21" s="8">
        <v>0</v>
      </c>
      <c r="M21" s="9">
        <v>0</v>
      </c>
      <c r="N21" s="8">
        <v>-3.5186930568645747E-2</v>
      </c>
      <c r="O21" s="9">
        <v>-0.11199999999999954</v>
      </c>
      <c r="P21" s="8">
        <v>-1.0367577756833057E-2</v>
      </c>
      <c r="Q21" s="9">
        <v>-3.2999999999999668E-2</v>
      </c>
      <c r="R21" s="8">
        <v>-1.0367577756833057E-2</v>
      </c>
      <c r="S21" s="9">
        <v>-3.2999999999999668E-2</v>
      </c>
      <c r="T21" s="8">
        <v>-1.0053408733898817E-2</v>
      </c>
      <c r="U21" s="9">
        <v>-3.1999999999999931E-2</v>
      </c>
      <c r="V21" s="8">
        <v>3.0788564247565375E-2</v>
      </c>
      <c r="W21" s="9">
        <v>9.8000000000000573E-2</v>
      </c>
      <c r="X21" s="8">
        <v>9.4564875903236034E-2</v>
      </c>
      <c r="Y21" s="9">
        <v>0.30100000000000032</v>
      </c>
      <c r="Z21" s="8">
        <v>9.4564875903236034E-2</v>
      </c>
      <c r="AA21" s="9">
        <v>0.30100000000000032</v>
      </c>
      <c r="AB21" s="8">
        <v>8.7967326421614978E-2</v>
      </c>
      <c r="AC21" s="9">
        <v>0.28000000000000058</v>
      </c>
      <c r="AD21" s="8">
        <v>8.7967326421614978E-2</v>
      </c>
      <c r="AE21" s="9">
        <v>0.28000000000000058</v>
      </c>
      <c r="AF21" s="8">
        <v>7.7913917687716161E-2</v>
      </c>
      <c r="AG21" s="9">
        <v>0.24800000000000066</v>
      </c>
      <c r="AH21" s="8">
        <v>7.6657241595978753E-2</v>
      </c>
      <c r="AI21" s="9">
        <v>0.24400000000000038</v>
      </c>
      <c r="AJ21" s="8">
        <v>6.1262959472196066E-2</v>
      </c>
      <c r="AK21" s="9">
        <v>0.19500000000000012</v>
      </c>
      <c r="AL21" s="8">
        <v>6.1262959472196066E-2</v>
      </c>
      <c r="AM21" s="9">
        <v>0.19500000000000012</v>
      </c>
      <c r="AN21" s="8">
        <v>4.5554508325479137E-2</v>
      </c>
      <c r="AO21" s="9">
        <v>0.14500000000000002</v>
      </c>
      <c r="AP21" s="8">
        <v>9.7078228086710627E-2</v>
      </c>
      <c r="AQ21" s="9">
        <v>0.30900000000000005</v>
      </c>
      <c r="AX21" s="83"/>
      <c r="AY21" s="83"/>
    </row>
    <row r="22" spans="2:51" x14ac:dyDescent="0.25">
      <c r="B22" s="5" t="s">
        <v>81</v>
      </c>
      <c r="D22" s="8"/>
      <c r="E22" s="9"/>
      <c r="F22" s="8"/>
      <c r="G22" s="9"/>
      <c r="H22" s="8"/>
      <c r="I22" s="9"/>
      <c r="J22" s="8">
        <v>0</v>
      </c>
      <c r="K22" s="9">
        <v>0</v>
      </c>
      <c r="L22" s="8">
        <v>0</v>
      </c>
      <c r="M22" s="9">
        <v>0</v>
      </c>
      <c r="N22" s="8">
        <v>-2.5070852408981659E-2</v>
      </c>
      <c r="O22" s="9">
        <v>-0.11499999999999896</v>
      </c>
      <c r="P22" s="8">
        <v>-8.720296490080659E-3</v>
      </c>
      <c r="Q22" s="9">
        <v>-3.9999999999999904E-2</v>
      </c>
      <c r="R22" s="8">
        <v>-8.720296490080659E-3</v>
      </c>
      <c r="S22" s="9">
        <v>-3.9999999999999904E-2</v>
      </c>
      <c r="T22" s="8">
        <v>-8.720296490080659E-3</v>
      </c>
      <c r="U22" s="9">
        <v>-3.9999999999999904E-2</v>
      </c>
      <c r="V22" s="8">
        <v>3.8151297144102703E-2</v>
      </c>
      <c r="W22" s="9">
        <v>0.17499999999999932</v>
      </c>
      <c r="X22" s="8">
        <v>0.12012208415086123</v>
      </c>
      <c r="Y22" s="9">
        <v>0.55100000000000027</v>
      </c>
      <c r="Z22" s="8">
        <v>0.12012208415086123</v>
      </c>
      <c r="AA22" s="9">
        <v>0.55100000000000027</v>
      </c>
      <c r="AB22" s="8">
        <v>0.11619795073032502</v>
      </c>
      <c r="AC22" s="9">
        <v>0.53300000000000047</v>
      </c>
      <c r="AD22" s="8">
        <v>0.11619795073032502</v>
      </c>
      <c r="AE22" s="9">
        <v>0.53300000000000047</v>
      </c>
      <c r="AF22" s="8">
        <v>0.10246348375844794</v>
      </c>
      <c r="AG22" s="9">
        <v>0.47000000000000036</v>
      </c>
      <c r="AH22" s="8">
        <v>0.10159145410943982</v>
      </c>
      <c r="AI22" s="9">
        <v>0.46600000000000019</v>
      </c>
      <c r="AJ22" s="8">
        <v>8.4368868541530473E-2</v>
      </c>
      <c r="AK22" s="9">
        <v>0.38700000000000045</v>
      </c>
      <c r="AL22" s="8">
        <v>8.4368868541530473E-2</v>
      </c>
      <c r="AM22" s="9">
        <v>0.38700000000000045</v>
      </c>
      <c r="AN22" s="8">
        <v>6.4530194026596988E-2</v>
      </c>
      <c r="AO22" s="9">
        <v>0.29600000000000065</v>
      </c>
      <c r="AP22" s="8">
        <v>0.12993241770220187</v>
      </c>
      <c r="AQ22" s="9">
        <v>0.59599999999999975</v>
      </c>
      <c r="AX22" s="83"/>
      <c r="AY22" s="83"/>
    </row>
    <row r="23" spans="2:51" x14ac:dyDescent="0.25">
      <c r="B23" s="5" t="s">
        <v>82</v>
      </c>
      <c r="D23" s="8"/>
      <c r="E23" s="9"/>
      <c r="F23" s="8"/>
      <c r="G23" s="9"/>
      <c r="H23" s="8"/>
      <c r="I23" s="9"/>
      <c r="J23" s="8" t="s">
        <v>83</v>
      </c>
      <c r="K23" s="9">
        <v>0</v>
      </c>
      <c r="L23" s="8" t="s">
        <v>83</v>
      </c>
      <c r="M23" s="9">
        <v>0</v>
      </c>
      <c r="N23" s="8" t="s">
        <v>83</v>
      </c>
      <c r="O23" s="9">
        <v>0</v>
      </c>
      <c r="P23" s="8" t="s">
        <v>83</v>
      </c>
      <c r="Q23" s="9">
        <v>0</v>
      </c>
      <c r="R23" s="8" t="s">
        <v>83</v>
      </c>
      <c r="S23" s="9">
        <v>0</v>
      </c>
      <c r="T23" s="8" t="s">
        <v>83</v>
      </c>
      <c r="U23" s="9">
        <v>0</v>
      </c>
      <c r="V23" s="8" t="s">
        <v>83</v>
      </c>
      <c r="W23" s="9">
        <v>0</v>
      </c>
      <c r="X23" s="8" t="s">
        <v>83</v>
      </c>
      <c r="Y23" s="9">
        <v>0</v>
      </c>
      <c r="Z23" s="8" t="s">
        <v>83</v>
      </c>
      <c r="AA23" s="9">
        <v>0</v>
      </c>
      <c r="AB23" s="8" t="s">
        <v>83</v>
      </c>
      <c r="AC23" s="9">
        <v>0</v>
      </c>
      <c r="AD23" s="8" t="s">
        <v>83</v>
      </c>
      <c r="AE23" s="9">
        <v>0</v>
      </c>
      <c r="AF23" s="8" t="s">
        <v>83</v>
      </c>
      <c r="AG23" s="9">
        <v>0</v>
      </c>
      <c r="AH23" s="8" t="s">
        <v>83</v>
      </c>
      <c r="AI23" s="9">
        <v>0</v>
      </c>
      <c r="AJ23" s="8" t="s">
        <v>83</v>
      </c>
      <c r="AK23" s="9">
        <v>0</v>
      </c>
      <c r="AL23" s="8" t="s">
        <v>83</v>
      </c>
      <c r="AM23" s="9">
        <v>0</v>
      </c>
      <c r="AN23" s="8" t="s">
        <v>83</v>
      </c>
      <c r="AO23" s="9">
        <v>0</v>
      </c>
      <c r="AP23" s="8" t="s">
        <v>83</v>
      </c>
      <c r="AQ23" s="9">
        <v>0</v>
      </c>
      <c r="AX23" s="83"/>
      <c r="AY23" s="83"/>
    </row>
    <row r="24" spans="2:51" ht="16.5" thickBot="1" x14ac:dyDescent="0.3">
      <c r="B24" s="5" t="s">
        <v>26</v>
      </c>
      <c r="D24" s="10"/>
      <c r="E24" s="11"/>
      <c r="F24" s="10"/>
      <c r="G24" s="11"/>
      <c r="H24" s="10"/>
      <c r="I24" s="11"/>
      <c r="J24" s="10">
        <v>0</v>
      </c>
      <c r="K24" s="11">
        <v>0</v>
      </c>
      <c r="L24" s="10">
        <v>0</v>
      </c>
      <c r="M24" s="11">
        <v>0</v>
      </c>
      <c r="N24" s="10">
        <v>-3.5828635025235922E-2</v>
      </c>
      <c r="O24" s="11">
        <v>-0.11122677315694444</v>
      </c>
      <c r="P24" s="10">
        <v>-1.0049531202006468E-2</v>
      </c>
      <c r="Q24" s="11">
        <v>-3.1197865242477058E-2</v>
      </c>
      <c r="R24" s="10">
        <v>-1.0049531202006468E-2</v>
      </c>
      <c r="S24" s="11">
        <v>-3.1197865242477058E-2</v>
      </c>
      <c r="T24" s="10">
        <v>-1.0016906352744881E-2</v>
      </c>
      <c r="U24" s="11">
        <v>-3.1096584333909483E-2</v>
      </c>
      <c r="V24" s="10">
        <v>3.0292358068217284E-2</v>
      </c>
      <c r="W24" s="11">
        <v>9.4039899562720075E-2</v>
      </c>
      <c r="X24" s="10">
        <v>9.2722542600837121E-2</v>
      </c>
      <c r="Y24" s="11">
        <v>0.28784878924732399</v>
      </c>
      <c r="Z24" s="10">
        <v>9.2711667651083296E-2</v>
      </c>
      <c r="AA24" s="11">
        <v>0.28781502894446814</v>
      </c>
      <c r="AB24" s="10">
        <v>8.5931617549739991E-2</v>
      </c>
      <c r="AC24" s="11">
        <v>0.26676697355291751</v>
      </c>
      <c r="AD24" s="10">
        <v>8.5931617549739991E-2</v>
      </c>
      <c r="AE24" s="11">
        <v>0.26676697355291751</v>
      </c>
      <c r="AF24" s="10">
        <v>8.6340098789371655E-2</v>
      </c>
      <c r="AG24" s="11">
        <v>0.26803506680144268</v>
      </c>
      <c r="AH24" s="10">
        <v>8.4952436014750221E-2</v>
      </c>
      <c r="AI24" s="11">
        <v>0.2637271925957288</v>
      </c>
      <c r="AJ24" s="10">
        <v>7.089832834994847E-2</v>
      </c>
      <c r="AK24" s="11">
        <v>0.22009748010304983</v>
      </c>
      <c r="AL24" s="10">
        <v>7.089832834994847E-2</v>
      </c>
      <c r="AM24" s="11">
        <v>0.22009748010304983</v>
      </c>
      <c r="AN24" s="10">
        <v>5.6442880732531897E-2</v>
      </c>
      <c r="AO24" s="11">
        <v>0.17811899999999953</v>
      </c>
      <c r="AP24" s="10">
        <v>0.10823138415439293</v>
      </c>
      <c r="AQ24" s="11">
        <v>0.34154999999999991</v>
      </c>
      <c r="AX24" s="83"/>
      <c r="AY24" s="83"/>
    </row>
    <row r="25" spans="2:51" ht="7.5" customHeight="1" x14ac:dyDescent="0.25"/>
    <row r="26" spans="2:51" ht="3" customHeight="1" thickBot="1" x14ac:dyDescent="0.3"/>
    <row r="27" spans="2:51" ht="72.75" customHeight="1" x14ac:dyDescent="0.25">
      <c r="D27" s="84"/>
      <c r="E27" s="85"/>
      <c r="F27" s="84"/>
      <c r="G27" s="85"/>
      <c r="H27" s="84"/>
      <c r="I27" s="85"/>
      <c r="J27" s="84" t="s">
        <v>0</v>
      </c>
      <c r="K27" s="85"/>
      <c r="L27" s="84" t="s">
        <v>31</v>
      </c>
      <c r="M27" s="85"/>
      <c r="N27" s="84" t="str">
        <f>N4</f>
        <v>Table 1020: Change In 500MW Model</v>
      </c>
      <c r="O27" s="85"/>
      <c r="P27" s="84" t="str">
        <f>P4</f>
        <v>Table 1022 - 1028: service model inputs</v>
      </c>
      <c r="Q27" s="85"/>
      <c r="R27" s="84" t="str">
        <f>R4</f>
        <v>Table 1032: LAF values</v>
      </c>
      <c r="S27" s="85"/>
      <c r="T27" s="84" t="s">
        <v>32</v>
      </c>
      <c r="U27" s="85"/>
      <c r="V27" s="84" t="str">
        <f>V4</f>
        <v>Table 1041: load characteristics (Load Factor)</v>
      </c>
      <c r="W27" s="85"/>
      <c r="X27" s="84" t="str">
        <f>X4</f>
        <v>Table 1041: load characteristics (Coincidence Factor)</v>
      </c>
      <c r="Y27" s="85"/>
      <c r="Z27" s="84" t="str">
        <f>Z4</f>
        <v>Table 1055: NGC exit</v>
      </c>
      <c r="AA27" s="85"/>
      <c r="AB27" s="84" t="str">
        <f>AB4</f>
        <v>Table 1059: Otex</v>
      </c>
      <c r="AC27" s="85"/>
      <c r="AD27" s="84" t="str">
        <f>AD4</f>
        <v>Table 1060: Customer Contribs</v>
      </c>
      <c r="AE27" s="85"/>
      <c r="AF27" s="84" t="str">
        <f>AF4</f>
        <v>Table 1061/1062/1064: TPR data</v>
      </c>
      <c r="AG27" s="85"/>
      <c r="AH27" s="84" t="str">
        <f>AH4</f>
        <v>Table 1066/1068 - annual hours in time bands</v>
      </c>
      <c r="AI27" s="85"/>
      <c r="AJ27" s="84" t="str">
        <f>AJ4</f>
        <v>Table 1069: Peaking probabailities</v>
      </c>
      <c r="AK27" s="85"/>
      <c r="AL27" s="84" t="str">
        <f>AL4</f>
        <v>Table 1092: power factor</v>
      </c>
      <c r="AM27" s="85"/>
      <c r="AN27" s="84" t="str">
        <f>AN4</f>
        <v>Table 1053: volumes and mpans etc forecast</v>
      </c>
      <c r="AO27" s="85"/>
      <c r="AP27" s="84" t="str">
        <f>AP4</f>
        <v>Table 1076: allowed revenue</v>
      </c>
      <c r="AQ27" s="85"/>
    </row>
    <row r="28" spans="2:51" ht="63.75" thickBot="1" x14ac:dyDescent="0.3">
      <c r="B28" s="12" t="s">
        <v>27</v>
      </c>
      <c r="D28" s="3" t="s">
        <v>11</v>
      </c>
      <c r="E28" s="4" t="s">
        <v>12</v>
      </c>
      <c r="F28" s="3" t="s">
        <v>11</v>
      </c>
      <c r="G28" s="4" t="s">
        <v>12</v>
      </c>
      <c r="H28" s="3" t="s">
        <v>11</v>
      </c>
      <c r="I28" s="4" t="s">
        <v>12</v>
      </c>
      <c r="J28" s="3" t="s">
        <v>11</v>
      </c>
      <c r="K28" s="4" t="s">
        <v>12</v>
      </c>
      <c r="L28" s="3" t="s">
        <v>11</v>
      </c>
      <c r="M28" s="4" t="s">
        <v>12</v>
      </c>
      <c r="N28" s="3" t="s">
        <v>11</v>
      </c>
      <c r="O28" s="4" t="s">
        <v>12</v>
      </c>
      <c r="P28" s="3" t="s">
        <v>11</v>
      </c>
      <c r="Q28" s="4" t="s">
        <v>12</v>
      </c>
      <c r="R28" s="3" t="s">
        <v>11</v>
      </c>
      <c r="S28" s="4" t="s">
        <v>12</v>
      </c>
      <c r="T28" s="3" t="s">
        <v>11</v>
      </c>
      <c r="U28" s="4" t="s">
        <v>12</v>
      </c>
      <c r="V28" s="3" t="s">
        <v>11</v>
      </c>
      <c r="W28" s="4" t="s">
        <v>12</v>
      </c>
      <c r="X28" s="3" t="s">
        <v>11</v>
      </c>
      <c r="Y28" s="4" t="s">
        <v>12</v>
      </c>
      <c r="Z28" s="3" t="s">
        <v>11</v>
      </c>
      <c r="AA28" s="4" t="s">
        <v>12</v>
      </c>
      <c r="AB28" s="3" t="s">
        <v>11</v>
      </c>
      <c r="AC28" s="4" t="s">
        <v>12</v>
      </c>
      <c r="AD28" s="3" t="s">
        <v>11</v>
      </c>
      <c r="AE28" s="4" t="s">
        <v>12</v>
      </c>
      <c r="AF28" s="3" t="s">
        <v>11</v>
      </c>
      <c r="AG28" s="4" t="s">
        <v>12</v>
      </c>
      <c r="AH28" s="3" t="s">
        <v>11</v>
      </c>
      <c r="AI28" s="4" t="s">
        <v>12</v>
      </c>
      <c r="AJ28" s="3" t="s">
        <v>11</v>
      </c>
      <c r="AK28" s="4" t="s">
        <v>12</v>
      </c>
      <c r="AL28" s="3" t="s">
        <v>11</v>
      </c>
      <c r="AM28" s="4" t="s">
        <v>12</v>
      </c>
      <c r="AN28" s="3" t="s">
        <v>11</v>
      </c>
      <c r="AO28" s="4" t="s">
        <v>12</v>
      </c>
      <c r="AP28" s="3" t="s">
        <v>11</v>
      </c>
      <c r="AQ28" s="4" t="s">
        <v>12</v>
      </c>
    </row>
    <row r="29" spans="2:51" ht="5.25" customHeight="1" thickBot="1" x14ac:dyDescent="0.3"/>
    <row r="30" spans="2:51" ht="12" customHeight="1" x14ac:dyDescent="0.25">
      <c r="B30" s="5" t="s">
        <v>13</v>
      </c>
      <c r="D30" s="25"/>
      <c r="E30" s="26"/>
      <c r="F30" s="25"/>
      <c r="G30" s="26"/>
      <c r="H30" s="22">
        <f>+H7</f>
        <v>0</v>
      </c>
      <c r="I30" s="13" t="str">
        <f t="shared" ref="I30:I41" si="0">IF(I7-G7=0,"-",I7-G7)</f>
        <v>-</v>
      </c>
      <c r="J30" s="22" t="str">
        <f t="shared" ref="J30:J47" si="1">IF(H7 = "","-",J7-H7)</f>
        <v>-</v>
      </c>
      <c r="K30" s="13" t="str">
        <f t="shared" ref="K30:K41" si="2">IF(K7-I7=0,"-",K7-I7)</f>
        <v>-</v>
      </c>
      <c r="L30" s="22">
        <f t="shared" ref="L30:L47" si="3">IF(J7 = "","-",L7-J7)</f>
        <v>0</v>
      </c>
      <c r="M30" s="13" t="str">
        <f t="shared" ref="M30:M41" si="4">IF(M7-K7=0,"-",M7-K7)</f>
        <v>-</v>
      </c>
      <c r="N30" s="22">
        <f t="shared" ref="N30:N47" si="5">IF(L7 = "","-",N7-L7)</f>
        <v>1.4960432543698055E-4</v>
      </c>
      <c r="O30" s="13">
        <f t="shared" ref="O30:O41" si="6">IF(O7-M7=0,"-",O7-M7)</f>
        <v>4.8153252575802632E-4</v>
      </c>
      <c r="P30" s="14">
        <f t="shared" ref="P30:P47" si="7">IF(N7 = "","-",P7-N7)</f>
        <v>8.1049770186258918E-4</v>
      </c>
      <c r="Q30" s="13">
        <f t="shared" ref="Q30:Q41" si="8">IF(Q7-O7=0,"-",Q7-O7)</f>
        <v>2.6087548228213775E-3</v>
      </c>
      <c r="R30" s="14">
        <f t="shared" ref="R30:R47" si="9">IF(P7 = "","-",R7-P7)</f>
        <v>0</v>
      </c>
      <c r="S30" s="13" t="str">
        <f t="shared" ref="S30:S41" si="10">IF(S7-Q7=0,"-",S7-Q7)</f>
        <v>-</v>
      </c>
      <c r="T30" s="22">
        <f t="shared" ref="T30:T47" si="11">IF(R7 = "","-",T7-R7)</f>
        <v>3.1068373876008692E-4</v>
      </c>
      <c r="U30" s="13">
        <f t="shared" ref="U30:U41" si="12">IF(U7-S7=0,"-",U7-S7)</f>
        <v>1.000000000000327E-3</v>
      </c>
      <c r="V30" s="22">
        <f t="shared" ref="V30:V47" si="13">IF(T7 = "","-",V7-T7)</f>
        <v>4.3215215316214639E-3</v>
      </c>
      <c r="W30" s="13">
        <f>IF(W7-S7=0,"-",W7-S7)</f>
        <v>1.4909712651420852E-2</v>
      </c>
      <c r="X30" s="22">
        <f t="shared" ref="X30:X47" si="14">IF(V7 = "","-",X7-V7)</f>
        <v>-3.2292408290365948E-2</v>
      </c>
      <c r="Y30" s="13">
        <f t="shared" ref="Y30:Y41" si="15">IF(Y7-U7=0,"-",Y7-U7)</f>
        <v>-9.0030095782859546E-2</v>
      </c>
      <c r="Z30" s="22">
        <f t="shared" ref="Z30:Z47" si="16">IF(X7 = "","-",Z7-X7)</f>
        <v>0</v>
      </c>
      <c r="AA30" s="13" t="str">
        <f t="shared" ref="AA30:AA41" si="17">IF(AA7-Y7=0,"-",AA7-Y7)</f>
        <v>-</v>
      </c>
      <c r="AB30" s="14">
        <f t="shared" ref="AB30:AB47" si="18">IF(Z7 = "","-",AB7-Z7)</f>
        <v>-5.6526585548144492E-4</v>
      </c>
      <c r="AC30" s="13">
        <f t="shared" ref="AC30:AC41" si="19">IF(AC7-AA7=0,"-",AC7-AA7)</f>
        <v>-1.8194253028413904E-3</v>
      </c>
      <c r="AD30" s="14">
        <f t="shared" ref="AD30:AD47" si="20">IF(AB7 = "","-",AD7-AB7)</f>
        <v>0</v>
      </c>
      <c r="AE30" s="13" t="str">
        <f t="shared" ref="AE30:AE41" si="21">IF(AE7-AC7=0,"-",AE7-AC7)</f>
        <v>-</v>
      </c>
      <c r="AF30" s="22">
        <f t="shared" ref="AF30:AF47" si="22">IF(AD7 = "","-",AF7-AD7)</f>
        <v>-3.1068373876008692E-4</v>
      </c>
      <c r="AG30" s="13">
        <f t="shared" ref="AG30:AG41" si="23">IF(AG7-AE7=0,"-",AG7-AE7)</f>
        <v>-9.9999999999991762E-4</v>
      </c>
      <c r="AH30" s="14">
        <f t="shared" ref="AH30:AH47" si="24">IF(AF7 = "","-",AH7-AF7)</f>
        <v>0</v>
      </c>
      <c r="AI30" s="13" t="str">
        <f t="shared" ref="AI30:AI41" si="25">IF(AI7-AG7=0,"-",AI7-AG7)</f>
        <v>-</v>
      </c>
      <c r="AJ30" s="14">
        <f t="shared" ref="AJ30:AJ47" si="26">IF(AH7 = "","-",AJ7-AH7)</f>
        <v>0</v>
      </c>
      <c r="AK30" s="13" t="str">
        <f t="shared" ref="AK30:AK41" si="27">IF(AK7-AI7=0,"-",AK7-AI7)</f>
        <v>-</v>
      </c>
      <c r="AL30" s="14">
        <f t="shared" ref="AL30:AL47" si="28">IF(AJ7 = "","-",AL7-AJ7)</f>
        <v>0</v>
      </c>
      <c r="AM30" s="13" t="str">
        <f t="shared" ref="AM30:AM41" si="29">IF(AM7-AK7=0,"-",AM7-AK7)</f>
        <v>-</v>
      </c>
      <c r="AN30" s="22">
        <f t="shared" ref="AN30:AN47" si="30">IF(AL7 = "","-",AN7-AL7)</f>
        <v>3.428575019654434E-3</v>
      </c>
      <c r="AO30" s="13">
        <f t="shared" ref="AO30:AO41" si="31">IF(AO7-AM7=0,"-",AO7-AM7)</f>
        <v>1.0870781524409137E-2</v>
      </c>
      <c r="AP30" s="22">
        <f t="shared" ref="AP30:AP41" si="32">IF(AN7 = "","-",AP7-AN7)</f>
        <v>6.7585752754323325E-2</v>
      </c>
      <c r="AQ30" s="13">
        <f t="shared" ref="AQ30:AQ41" si="33">IF(AQ7-AO7=0,"-",AQ7-AO7)</f>
        <v>0.21800000000000005</v>
      </c>
      <c r="AS30" s="19"/>
      <c r="AT30" s="66"/>
    </row>
    <row r="31" spans="2:51" x14ac:dyDescent="0.25">
      <c r="B31" s="5" t="s">
        <v>14</v>
      </c>
      <c r="D31" s="27"/>
      <c r="E31" s="28"/>
      <c r="F31" s="27"/>
      <c r="G31" s="28"/>
      <c r="H31" s="23">
        <f t="shared" ref="H31:H47" si="34">+H8</f>
        <v>0</v>
      </c>
      <c r="I31" s="15" t="str">
        <f t="shared" si="0"/>
        <v>-</v>
      </c>
      <c r="J31" s="23" t="str">
        <f t="shared" si="1"/>
        <v>-</v>
      </c>
      <c r="K31" s="15" t="str">
        <f t="shared" si="2"/>
        <v>-</v>
      </c>
      <c r="L31" s="23">
        <f t="shared" si="3"/>
        <v>0</v>
      </c>
      <c r="M31" s="15" t="str">
        <f t="shared" si="4"/>
        <v>-</v>
      </c>
      <c r="N31" s="23">
        <f t="shared" si="5"/>
        <v>-6.9749561547161054E-4</v>
      </c>
      <c r="O31" s="15">
        <f t="shared" si="6"/>
        <v>-1.3761904877605939E-3</v>
      </c>
      <c r="P31" s="16">
        <f t="shared" si="7"/>
        <v>7.8412287194573604E-4</v>
      </c>
      <c r="Q31" s="15">
        <f t="shared" si="8"/>
        <v>1.5471099942004102E-3</v>
      </c>
      <c r="R31" s="16">
        <f t="shared" si="9"/>
        <v>0</v>
      </c>
      <c r="S31" s="15" t="str">
        <f t="shared" si="10"/>
        <v>-</v>
      </c>
      <c r="T31" s="23">
        <f t="shared" si="11"/>
        <v>0</v>
      </c>
      <c r="U31" s="15" t="str">
        <f t="shared" si="12"/>
        <v>-</v>
      </c>
      <c r="V31" s="23">
        <f t="shared" si="13"/>
        <v>3.6977444867036802E-4</v>
      </c>
      <c r="W31" s="15">
        <f t="shared" ref="W31:W41" si="35">IF(W8-S8=0,"-",W8-S8)</f>
        <v>7.2958176021373439E-4</v>
      </c>
      <c r="X31" s="23">
        <f t="shared" si="14"/>
        <v>-4.6688214932263161E-2</v>
      </c>
      <c r="Y31" s="15">
        <f t="shared" si="15"/>
        <v>-9.1388384080845292E-2</v>
      </c>
      <c r="Z31" s="16">
        <f t="shared" si="16"/>
        <v>0</v>
      </c>
      <c r="AA31" s="15" t="str">
        <f t="shared" si="17"/>
        <v>-</v>
      </c>
      <c r="AB31" s="16">
        <f t="shared" si="18"/>
        <v>-3.6006100085017589E-4</v>
      </c>
      <c r="AC31" s="15">
        <f t="shared" si="19"/>
        <v>-7.1041668706176009E-4</v>
      </c>
      <c r="AD31" s="16">
        <f t="shared" si="20"/>
        <v>0</v>
      </c>
      <c r="AE31" s="15" t="str">
        <f t="shared" si="21"/>
        <v>-</v>
      </c>
      <c r="AF31" s="23">
        <f t="shared" si="22"/>
        <v>4.3067908314700087E-3</v>
      </c>
      <c r="AG31" s="15">
        <f t="shared" si="23"/>
        <v>8.4974936667322337E-3</v>
      </c>
      <c r="AH31" s="16">
        <f t="shared" si="24"/>
        <v>0</v>
      </c>
      <c r="AI31" s="15" t="str">
        <f t="shared" si="25"/>
        <v>-</v>
      </c>
      <c r="AJ31" s="16">
        <f t="shared" si="26"/>
        <v>-3.2982105386785143E-3</v>
      </c>
      <c r="AK31" s="15">
        <f t="shared" si="27"/>
        <v>-6.5075189998033967E-3</v>
      </c>
      <c r="AL31" s="16">
        <f t="shared" si="28"/>
        <v>0</v>
      </c>
      <c r="AM31" s="15" t="str">
        <f t="shared" si="29"/>
        <v>-</v>
      </c>
      <c r="AN31" s="23">
        <f t="shared" si="30"/>
        <v>1.3260524436206844E-2</v>
      </c>
      <c r="AO31" s="15">
        <f t="shared" si="31"/>
        <v>2.6820141527237815E-2</v>
      </c>
      <c r="AP31" s="23">
        <f t="shared" si="32"/>
        <v>6.8756373382596436E-2</v>
      </c>
      <c r="AQ31" s="15">
        <f t="shared" si="33"/>
        <v>0.13426289545456643</v>
      </c>
      <c r="AS31" s="19"/>
      <c r="AT31" s="66"/>
    </row>
    <row r="32" spans="2:51" x14ac:dyDescent="0.25">
      <c r="B32" s="5" t="s">
        <v>15</v>
      </c>
      <c r="D32" s="27"/>
      <c r="E32" s="28"/>
      <c r="F32" s="27"/>
      <c r="G32" s="28"/>
      <c r="H32" s="23">
        <f t="shared" si="34"/>
        <v>0</v>
      </c>
      <c r="I32" s="15" t="str">
        <f t="shared" si="0"/>
        <v>-</v>
      </c>
      <c r="J32" s="23" t="str">
        <f t="shared" si="1"/>
        <v>-</v>
      </c>
      <c r="K32" s="15" t="str">
        <f t="shared" si="2"/>
        <v>-</v>
      </c>
      <c r="L32" s="23">
        <f t="shared" si="3"/>
        <v>0</v>
      </c>
      <c r="M32" s="15" t="str">
        <f t="shared" si="4"/>
        <v>-</v>
      </c>
      <c r="N32" s="23">
        <f t="shared" si="5"/>
        <v>1.6447368421052655E-2</v>
      </c>
      <c r="O32" s="15">
        <f t="shared" si="6"/>
        <v>4.9999999999999784E-3</v>
      </c>
      <c r="P32" s="16">
        <f t="shared" si="7"/>
        <v>-3.2894736842103978E-3</v>
      </c>
      <c r="Q32" s="15">
        <f t="shared" si="8"/>
        <v>-9.9999999999996533E-4</v>
      </c>
      <c r="R32" s="16">
        <f t="shared" si="9"/>
        <v>0</v>
      </c>
      <c r="S32" s="15" t="str">
        <f t="shared" si="10"/>
        <v>-</v>
      </c>
      <c r="T32" s="23">
        <f t="shared" si="11"/>
        <v>0</v>
      </c>
      <c r="U32" s="15" t="str">
        <f t="shared" si="12"/>
        <v>-</v>
      </c>
      <c r="V32" s="23">
        <f t="shared" si="13"/>
        <v>2.3026315789473673E-2</v>
      </c>
      <c r="W32" s="15">
        <f t="shared" si="35"/>
        <v>7.0000000000000106E-3</v>
      </c>
      <c r="X32" s="23">
        <f t="shared" si="14"/>
        <v>-1.3157894736842479E-2</v>
      </c>
      <c r="Y32" s="15">
        <f t="shared" si="15"/>
        <v>2.9999999999999472E-3</v>
      </c>
      <c r="Z32" s="16">
        <f t="shared" si="16"/>
        <v>0</v>
      </c>
      <c r="AA32" s="15" t="str">
        <f t="shared" si="17"/>
        <v>-</v>
      </c>
      <c r="AB32" s="16">
        <f t="shared" si="18"/>
        <v>0</v>
      </c>
      <c r="AC32" s="15" t="str">
        <f t="shared" si="19"/>
        <v>-</v>
      </c>
      <c r="AD32" s="16">
        <f t="shared" si="20"/>
        <v>0</v>
      </c>
      <c r="AE32" s="15" t="str">
        <f t="shared" si="21"/>
        <v>-</v>
      </c>
      <c r="AF32" s="23">
        <f t="shared" si="22"/>
        <v>3.6184210526316152E-2</v>
      </c>
      <c r="AG32" s="15">
        <f t="shared" si="23"/>
        <v>1.1000000000000072E-2</v>
      </c>
      <c r="AH32" s="16">
        <f t="shared" si="24"/>
        <v>0</v>
      </c>
      <c r="AI32" s="15" t="str">
        <f t="shared" si="25"/>
        <v>-</v>
      </c>
      <c r="AJ32" s="16">
        <f t="shared" si="26"/>
        <v>-3.6184210526316152E-2</v>
      </c>
      <c r="AK32" s="15">
        <f t="shared" si="27"/>
        <v>-1.1000000000000072E-2</v>
      </c>
      <c r="AL32" s="16">
        <f t="shared" si="28"/>
        <v>0</v>
      </c>
      <c r="AM32" s="15" t="str">
        <f t="shared" si="29"/>
        <v>-</v>
      </c>
      <c r="AN32" s="23">
        <f t="shared" si="30"/>
        <v>3.2894736842106198E-3</v>
      </c>
      <c r="AO32" s="15">
        <f t="shared" si="31"/>
        <v>1.000000000000007E-3</v>
      </c>
      <c r="AP32" s="23">
        <f t="shared" si="32"/>
        <v>6.5789473684210842E-2</v>
      </c>
      <c r="AQ32" s="15">
        <f t="shared" si="33"/>
        <v>2.0000000000000066E-2</v>
      </c>
      <c r="AS32" s="19"/>
      <c r="AT32" s="66"/>
    </row>
    <row r="33" spans="2:46" x14ac:dyDescent="0.25">
      <c r="B33" s="5" t="s">
        <v>16</v>
      </c>
      <c r="D33" s="27"/>
      <c r="E33" s="28"/>
      <c r="F33" s="27"/>
      <c r="G33" s="28"/>
      <c r="H33" s="23">
        <f t="shared" si="34"/>
        <v>0</v>
      </c>
      <c r="I33" s="15" t="str">
        <f t="shared" si="0"/>
        <v>-</v>
      </c>
      <c r="J33" s="23" t="str">
        <f t="shared" si="1"/>
        <v>-</v>
      </c>
      <c r="K33" s="15" t="str">
        <f t="shared" si="2"/>
        <v>-</v>
      </c>
      <c r="L33" s="23">
        <f t="shared" si="3"/>
        <v>0</v>
      </c>
      <c r="M33" s="15" t="str">
        <f t="shared" si="4"/>
        <v>-</v>
      </c>
      <c r="N33" s="23">
        <f t="shared" si="5"/>
        <v>3.635191700946061E-3</v>
      </c>
      <c r="O33" s="15">
        <f t="shared" si="6"/>
        <v>9.0732032202012394E-3</v>
      </c>
      <c r="P33" s="16">
        <f t="shared" si="7"/>
        <v>-1.9269240082868677E-3</v>
      </c>
      <c r="Q33" s="15">
        <f t="shared" si="8"/>
        <v>-4.8094776164135343E-3</v>
      </c>
      <c r="R33" s="16">
        <f t="shared" si="9"/>
        <v>0</v>
      </c>
      <c r="S33" s="15" t="str">
        <f t="shared" si="10"/>
        <v>-</v>
      </c>
      <c r="T33" s="23">
        <f t="shared" si="11"/>
        <v>0</v>
      </c>
      <c r="U33" s="15" t="str">
        <f t="shared" si="12"/>
        <v>-</v>
      </c>
      <c r="V33" s="23">
        <f t="shared" si="13"/>
        <v>-1.212520446027876E-2</v>
      </c>
      <c r="W33" s="15">
        <f t="shared" si="35"/>
        <v>-3.0263725603787622E-2</v>
      </c>
      <c r="X33" s="23">
        <f t="shared" si="14"/>
        <v>3.1054150717500728E-2</v>
      </c>
      <c r="Y33" s="15">
        <f t="shared" si="15"/>
        <v>4.7245424798737161E-2</v>
      </c>
      <c r="Z33" s="16">
        <f t="shared" si="16"/>
        <v>0</v>
      </c>
      <c r="AA33" s="15" t="str">
        <f t="shared" si="17"/>
        <v>-</v>
      </c>
      <c r="AB33" s="16">
        <f t="shared" si="18"/>
        <v>6.1197548634361887E-4</v>
      </c>
      <c r="AC33" s="15">
        <f t="shared" si="19"/>
        <v>1.5274512075753449E-3</v>
      </c>
      <c r="AD33" s="16">
        <f t="shared" si="20"/>
        <v>0</v>
      </c>
      <c r="AE33" s="15" t="str">
        <f t="shared" si="21"/>
        <v>-</v>
      </c>
      <c r="AF33" s="23">
        <f t="shared" si="22"/>
        <v>0</v>
      </c>
      <c r="AG33" s="15" t="str">
        <f t="shared" si="23"/>
        <v>-</v>
      </c>
      <c r="AH33" s="16">
        <f t="shared" si="24"/>
        <v>0</v>
      </c>
      <c r="AI33" s="15" t="str">
        <f t="shared" si="25"/>
        <v>-</v>
      </c>
      <c r="AJ33" s="16">
        <f t="shared" si="26"/>
        <v>0</v>
      </c>
      <c r="AK33" s="15" t="str">
        <f t="shared" si="27"/>
        <v>-</v>
      </c>
      <c r="AL33" s="16">
        <f t="shared" si="28"/>
        <v>0</v>
      </c>
      <c r="AM33" s="15" t="str">
        <f t="shared" si="29"/>
        <v>-</v>
      </c>
      <c r="AN33" s="23">
        <f t="shared" si="30"/>
        <v>4.4800038475005799E-3</v>
      </c>
      <c r="AO33" s="15">
        <f t="shared" si="31"/>
        <v>1.1218209776286903E-2</v>
      </c>
      <c r="AP33" s="23">
        <f t="shared" si="32"/>
        <v>7.6881481773703131E-2</v>
      </c>
      <c r="AQ33" s="15">
        <f t="shared" si="33"/>
        <v>0.1919999999999995</v>
      </c>
      <c r="AS33" s="19"/>
      <c r="AT33" s="66"/>
    </row>
    <row r="34" spans="2:46" x14ac:dyDescent="0.25">
      <c r="B34" s="5" t="s">
        <v>17</v>
      </c>
      <c r="D34" s="27"/>
      <c r="E34" s="28"/>
      <c r="F34" s="27"/>
      <c r="G34" s="28"/>
      <c r="H34" s="23">
        <f t="shared" si="34"/>
        <v>0</v>
      </c>
      <c r="I34" s="15" t="str">
        <f t="shared" si="0"/>
        <v>-</v>
      </c>
      <c r="J34" s="23" t="str">
        <f t="shared" si="1"/>
        <v>-</v>
      </c>
      <c r="K34" s="15" t="str">
        <f t="shared" si="2"/>
        <v>-</v>
      </c>
      <c r="L34" s="23">
        <f t="shared" si="3"/>
        <v>0</v>
      </c>
      <c r="M34" s="15" t="str">
        <f t="shared" si="4"/>
        <v>-</v>
      </c>
      <c r="N34" s="23">
        <f t="shared" si="5"/>
        <v>4.9521011968107764E-3</v>
      </c>
      <c r="O34" s="15">
        <f t="shared" si="6"/>
        <v>9.684740628687136E-3</v>
      </c>
      <c r="P34" s="16">
        <f t="shared" si="7"/>
        <v>-2.1599924590127717E-3</v>
      </c>
      <c r="Q34" s="15">
        <f t="shared" si="8"/>
        <v>-4.2242607519674133E-3</v>
      </c>
      <c r="R34" s="16">
        <f t="shared" si="9"/>
        <v>0</v>
      </c>
      <c r="S34" s="15" t="str">
        <f t="shared" si="10"/>
        <v>-</v>
      </c>
      <c r="T34" s="23">
        <f t="shared" si="11"/>
        <v>0</v>
      </c>
      <c r="U34" s="15" t="str">
        <f t="shared" si="12"/>
        <v>-</v>
      </c>
      <c r="V34" s="23">
        <f t="shared" si="13"/>
        <v>1.9925796410327212E-2</v>
      </c>
      <c r="W34" s="15">
        <f t="shared" si="35"/>
        <v>3.8968543328299042E-2</v>
      </c>
      <c r="X34" s="23">
        <f t="shared" si="14"/>
        <v>-1.1838827811598396E-2</v>
      </c>
      <c r="Y34" s="15">
        <f t="shared" si="15"/>
        <v>1.5815547832799724E-2</v>
      </c>
      <c r="Z34" s="16">
        <f t="shared" si="16"/>
        <v>0</v>
      </c>
      <c r="AA34" s="15" t="str">
        <f t="shared" si="17"/>
        <v>-</v>
      </c>
      <c r="AB34" s="16">
        <f t="shared" si="18"/>
        <v>6.7598641790289626E-4</v>
      </c>
      <c r="AC34" s="15">
        <f t="shared" si="19"/>
        <v>1.3220152144951709E-3</v>
      </c>
      <c r="AD34" s="16">
        <f t="shared" si="20"/>
        <v>0</v>
      </c>
      <c r="AE34" s="15" t="str">
        <f t="shared" si="21"/>
        <v>-</v>
      </c>
      <c r="AF34" s="23">
        <f t="shared" si="22"/>
        <v>2.351579627017486E-3</v>
      </c>
      <c r="AG34" s="15">
        <f t="shared" si="23"/>
        <v>4.5989445389438485E-3</v>
      </c>
      <c r="AH34" s="16">
        <f t="shared" si="24"/>
        <v>0</v>
      </c>
      <c r="AI34" s="15" t="str">
        <f t="shared" si="25"/>
        <v>-</v>
      </c>
      <c r="AJ34" s="16">
        <f t="shared" si="26"/>
        <v>1.1829401907705872E-3</v>
      </c>
      <c r="AK34" s="15">
        <f t="shared" si="27"/>
        <v>2.3134561414534204E-3</v>
      </c>
      <c r="AL34" s="16">
        <f t="shared" si="28"/>
        <v>0</v>
      </c>
      <c r="AM34" s="15" t="str">
        <f t="shared" si="29"/>
        <v>-</v>
      </c>
      <c r="AN34" s="23">
        <f t="shared" si="30"/>
        <v>-2.5263980432612687E-3</v>
      </c>
      <c r="AO34" s="15">
        <f t="shared" si="31"/>
        <v>-4.7764523120680524E-3</v>
      </c>
      <c r="AP34" s="23">
        <f t="shared" si="32"/>
        <v>7.5273588162967364E-2</v>
      </c>
      <c r="AQ34" s="15">
        <f t="shared" si="33"/>
        <v>0.14819619354303737</v>
      </c>
      <c r="AS34" s="19"/>
      <c r="AT34" s="66"/>
    </row>
    <row r="35" spans="2:46" x14ac:dyDescent="0.25">
      <c r="B35" s="5" t="s">
        <v>18</v>
      </c>
      <c r="D35" s="27"/>
      <c r="E35" s="28"/>
      <c r="F35" s="27"/>
      <c r="G35" s="28"/>
      <c r="H35" s="23">
        <f t="shared" si="34"/>
        <v>0</v>
      </c>
      <c r="I35" s="15" t="str">
        <f t="shared" si="0"/>
        <v>-</v>
      </c>
      <c r="J35" s="23" t="str">
        <f t="shared" si="1"/>
        <v>-</v>
      </c>
      <c r="K35" s="15" t="str">
        <f t="shared" si="2"/>
        <v>-</v>
      </c>
      <c r="L35" s="23">
        <f t="shared" si="3"/>
        <v>0</v>
      </c>
      <c r="M35" s="15" t="str">
        <f t="shared" si="4"/>
        <v>-</v>
      </c>
      <c r="N35" s="23">
        <f t="shared" si="5"/>
        <v>1.5873015873015817E-2</v>
      </c>
      <c r="O35" s="15">
        <f t="shared" si="6"/>
        <v>3.9999999999999888E-3</v>
      </c>
      <c r="P35" s="16">
        <f t="shared" si="7"/>
        <v>-3.9682539682539542E-3</v>
      </c>
      <c r="Q35" s="15">
        <f t="shared" si="8"/>
        <v>-9.9999999999997227E-4</v>
      </c>
      <c r="R35" s="16">
        <f t="shared" si="9"/>
        <v>0</v>
      </c>
      <c r="S35" s="15" t="str">
        <f t="shared" si="10"/>
        <v>-</v>
      </c>
      <c r="T35" s="23">
        <f t="shared" si="11"/>
        <v>0</v>
      </c>
      <c r="U35" s="15" t="str">
        <f t="shared" si="12"/>
        <v>-</v>
      </c>
      <c r="V35" s="23">
        <f t="shared" si="13"/>
        <v>2.3809523809523947E-2</v>
      </c>
      <c r="W35" s="15">
        <f t="shared" si="35"/>
        <v>5.9999999999999828E-3</v>
      </c>
      <c r="X35" s="23">
        <f t="shared" si="14"/>
        <v>-1.1904761904761862E-2</v>
      </c>
      <c r="Y35" s="15">
        <f t="shared" si="15"/>
        <v>3.0000000000000165E-3</v>
      </c>
      <c r="Z35" s="16">
        <f t="shared" si="16"/>
        <v>0</v>
      </c>
      <c r="AA35" s="15" t="str">
        <f t="shared" si="17"/>
        <v>-</v>
      </c>
      <c r="AB35" s="16">
        <f t="shared" si="18"/>
        <v>0</v>
      </c>
      <c r="AC35" s="15" t="str">
        <f t="shared" si="19"/>
        <v>-</v>
      </c>
      <c r="AD35" s="16">
        <f t="shared" si="20"/>
        <v>0</v>
      </c>
      <c r="AE35" s="15" t="str">
        <f t="shared" si="21"/>
        <v>-</v>
      </c>
      <c r="AF35" s="23">
        <f t="shared" si="22"/>
        <v>-5.555555555555558E-2</v>
      </c>
      <c r="AG35" s="15">
        <f t="shared" si="23"/>
        <v>-1.4000000000000011E-2</v>
      </c>
      <c r="AH35" s="16">
        <f t="shared" si="24"/>
        <v>0</v>
      </c>
      <c r="AI35" s="15" t="str">
        <f t="shared" si="25"/>
        <v>-</v>
      </c>
      <c r="AJ35" s="16">
        <f t="shared" si="26"/>
        <v>-5.1587301587301737E-2</v>
      </c>
      <c r="AK35" s="15">
        <f t="shared" si="27"/>
        <v>-1.3000000000000038E-2</v>
      </c>
      <c r="AL35" s="16">
        <f t="shared" si="28"/>
        <v>0</v>
      </c>
      <c r="AM35" s="15" t="str">
        <f t="shared" si="29"/>
        <v>-</v>
      </c>
      <c r="AN35" s="23">
        <f t="shared" si="30"/>
        <v>3.9682539682539542E-3</v>
      </c>
      <c r="AO35" s="15">
        <f t="shared" si="31"/>
        <v>1.0000000000000113E-3</v>
      </c>
      <c r="AP35" s="23">
        <f t="shared" si="32"/>
        <v>5.9523809523809423E-2</v>
      </c>
      <c r="AQ35" s="15">
        <f t="shared" si="33"/>
        <v>1.4999999999999977E-2</v>
      </c>
      <c r="AS35" s="19"/>
      <c r="AT35" s="66"/>
    </row>
    <row r="36" spans="2:46" x14ac:dyDescent="0.25">
      <c r="B36" s="5" t="s">
        <v>19</v>
      </c>
      <c r="D36" s="27"/>
      <c r="E36" s="28"/>
      <c r="F36" s="27"/>
      <c r="G36" s="28"/>
      <c r="H36" s="23">
        <f t="shared" si="34"/>
        <v>0</v>
      </c>
      <c r="I36" s="15" t="str">
        <f t="shared" si="0"/>
        <v>-</v>
      </c>
      <c r="J36" s="23" t="str">
        <f t="shared" si="1"/>
        <v>-</v>
      </c>
      <c r="K36" s="15" t="str">
        <f t="shared" si="2"/>
        <v>-</v>
      </c>
      <c r="L36" s="23">
        <f t="shared" si="3"/>
        <v>0</v>
      </c>
      <c r="M36" s="15" t="str">
        <f t="shared" si="4"/>
        <v>-</v>
      </c>
      <c r="N36" s="23">
        <f t="shared" si="5"/>
        <v>5.0706307489147839E-3</v>
      </c>
      <c r="O36" s="15">
        <f t="shared" si="6"/>
        <v>1.0574521839657406E-2</v>
      </c>
      <c r="P36" s="16">
        <f t="shared" si="7"/>
        <v>-2.2638267487975483E-3</v>
      </c>
      <c r="Q36" s="15">
        <f t="shared" si="8"/>
        <v>-4.7210863069615987E-3</v>
      </c>
      <c r="R36" s="16">
        <f t="shared" si="9"/>
        <v>0</v>
      </c>
      <c r="S36" s="15" t="str">
        <f t="shared" si="10"/>
        <v>-</v>
      </c>
      <c r="T36" s="23">
        <f t="shared" si="11"/>
        <v>0</v>
      </c>
      <c r="U36" s="15" t="str">
        <f t="shared" si="12"/>
        <v>-</v>
      </c>
      <c r="V36" s="23">
        <f t="shared" si="13"/>
        <v>-2.4945837403198556E-3</v>
      </c>
      <c r="W36" s="15">
        <f t="shared" si="35"/>
        <v>-5.2023173346850355E-3</v>
      </c>
      <c r="X36" s="23">
        <f t="shared" si="14"/>
        <v>2.1845925478177097E-2</v>
      </c>
      <c r="Y36" s="15">
        <f t="shared" si="15"/>
        <v>4.0356160005822254E-2</v>
      </c>
      <c r="Z36" s="16">
        <f t="shared" si="16"/>
        <v>0</v>
      </c>
      <c r="AA36" s="15" t="str">
        <f t="shared" si="17"/>
        <v>-</v>
      </c>
      <c r="AB36" s="16">
        <f t="shared" si="18"/>
        <v>5.5685113924086593E-4</v>
      </c>
      <c r="AC36" s="15">
        <f t="shared" si="19"/>
        <v>1.1612824567440241E-3</v>
      </c>
      <c r="AD36" s="16">
        <f t="shared" si="20"/>
        <v>0</v>
      </c>
      <c r="AE36" s="15" t="str">
        <f t="shared" si="21"/>
        <v>-</v>
      </c>
      <c r="AF36" s="23">
        <f t="shared" si="22"/>
        <v>-2.5924690170278097E-3</v>
      </c>
      <c r="AG36" s="15">
        <f t="shared" si="23"/>
        <v>-5.4064517013120497E-3</v>
      </c>
      <c r="AH36" s="16">
        <f t="shared" si="24"/>
        <v>9.4871563301790474E-5</v>
      </c>
      <c r="AI36" s="15">
        <f t="shared" si="25"/>
        <v>1.9784943289589962E-4</v>
      </c>
      <c r="AJ36" s="16">
        <f t="shared" si="26"/>
        <v>2.8284585931599437E-3</v>
      </c>
      <c r="AK36" s="15">
        <f t="shared" si="27"/>
        <v>5.8985949967540821E-3</v>
      </c>
      <c r="AL36" s="16">
        <f t="shared" si="28"/>
        <v>0</v>
      </c>
      <c r="AM36" s="15" t="str">
        <f t="shared" si="29"/>
        <v>-</v>
      </c>
      <c r="AN36" s="23">
        <f t="shared" si="30"/>
        <v>2.2748508348557905E-4</v>
      </c>
      <c r="AO36" s="15">
        <f t="shared" si="31"/>
        <v>6.8302560368656284E-4</v>
      </c>
      <c r="AP36" s="23">
        <f t="shared" si="32"/>
        <v>7.5175984394670436E-2</v>
      </c>
      <c r="AQ36" s="15">
        <f t="shared" si="33"/>
        <v>0.15744924886250206</v>
      </c>
      <c r="AS36" s="19"/>
      <c r="AT36" s="66"/>
    </row>
    <row r="37" spans="2:46" x14ac:dyDescent="0.25">
      <c r="B37" s="5" t="s">
        <v>20</v>
      </c>
      <c r="D37" s="27"/>
      <c r="E37" s="28"/>
      <c r="F37" s="27"/>
      <c r="G37" s="28"/>
      <c r="H37" s="23">
        <f t="shared" si="34"/>
        <v>0</v>
      </c>
      <c r="I37" s="15" t="str">
        <f t="shared" si="0"/>
        <v>-</v>
      </c>
      <c r="J37" s="23" t="str">
        <f t="shared" si="1"/>
        <v>-</v>
      </c>
      <c r="K37" s="15" t="str">
        <f t="shared" si="2"/>
        <v>-</v>
      </c>
      <c r="L37" s="23">
        <f t="shared" si="3"/>
        <v>0</v>
      </c>
      <c r="M37" s="15" t="str">
        <f t="shared" si="4"/>
        <v>-</v>
      </c>
      <c r="N37" s="23">
        <f t="shared" si="5"/>
        <v>2.9209533454488401E-4</v>
      </c>
      <c r="O37" s="15">
        <f t="shared" si="6"/>
        <v>5.3504958111711038E-4</v>
      </c>
      <c r="P37" s="16">
        <f t="shared" si="7"/>
        <v>2.1618353265163481E-2</v>
      </c>
      <c r="Q37" s="15">
        <f t="shared" si="8"/>
        <v>3.9599711090878217E-2</v>
      </c>
      <c r="R37" s="16">
        <f t="shared" si="9"/>
        <v>0</v>
      </c>
      <c r="S37" s="15" t="str">
        <f t="shared" si="10"/>
        <v>-</v>
      </c>
      <c r="T37" s="23">
        <f t="shared" si="11"/>
        <v>1.5832381945024565E-5</v>
      </c>
      <c r="U37" s="15">
        <f t="shared" si="12"/>
        <v>2.9001179840539015E-5</v>
      </c>
      <c r="V37" s="23">
        <f t="shared" si="13"/>
        <v>-1.2680333557814727E-2</v>
      </c>
      <c r="W37" s="15">
        <f t="shared" si="35"/>
        <v>-2.3198371380241979E-2</v>
      </c>
      <c r="X37" s="23">
        <f t="shared" si="14"/>
        <v>2.0661851717479696E-2</v>
      </c>
      <c r="Y37" s="15">
        <f t="shared" si="15"/>
        <v>1.4620253879311297E-2</v>
      </c>
      <c r="Z37" s="16">
        <f t="shared" si="16"/>
        <v>0</v>
      </c>
      <c r="AA37" s="15" t="str">
        <f t="shared" si="17"/>
        <v>-</v>
      </c>
      <c r="AB37" s="16">
        <f t="shared" si="18"/>
        <v>5.042118298570486E-4</v>
      </c>
      <c r="AC37" s="15">
        <f t="shared" si="19"/>
        <v>9.2359684135220194E-4</v>
      </c>
      <c r="AD37" s="16">
        <f t="shared" si="20"/>
        <v>0</v>
      </c>
      <c r="AE37" s="15" t="str">
        <f t="shared" si="21"/>
        <v>-</v>
      </c>
      <c r="AF37" s="23">
        <f t="shared" si="22"/>
        <v>-1.7315166130675852E-3</v>
      </c>
      <c r="AG37" s="15">
        <f t="shared" si="23"/>
        <v>-3.1717289834938336E-3</v>
      </c>
      <c r="AH37" s="16">
        <f t="shared" si="24"/>
        <v>0</v>
      </c>
      <c r="AI37" s="15" t="str">
        <f t="shared" si="25"/>
        <v>-</v>
      </c>
      <c r="AJ37" s="16">
        <f t="shared" si="26"/>
        <v>2.222276404255874E-3</v>
      </c>
      <c r="AK37" s="15">
        <f t="shared" si="27"/>
        <v>4.0706848710077986E-3</v>
      </c>
      <c r="AL37" s="16">
        <f t="shared" si="28"/>
        <v>0</v>
      </c>
      <c r="AM37" s="15" t="str">
        <f t="shared" si="29"/>
        <v>-</v>
      </c>
      <c r="AN37" s="23">
        <f t="shared" si="30"/>
        <v>4.5089363658774584E-3</v>
      </c>
      <c r="AO37" s="15">
        <f t="shared" si="31"/>
        <v>8.2867547492968263E-3</v>
      </c>
      <c r="AP37" s="23">
        <f t="shared" si="32"/>
        <v>8.05953119862024E-2</v>
      </c>
      <c r="AQ37" s="15">
        <f t="shared" si="33"/>
        <v>0.14769402703279397</v>
      </c>
      <c r="AS37" s="19"/>
      <c r="AT37" s="66"/>
    </row>
    <row r="38" spans="2:46" x14ac:dyDescent="0.25">
      <c r="B38" s="5" t="s">
        <v>21</v>
      </c>
      <c r="D38" s="27"/>
      <c r="E38" s="28"/>
      <c r="F38" s="27"/>
      <c r="G38" s="28"/>
      <c r="H38" s="23">
        <f t="shared" si="34"/>
        <v>0</v>
      </c>
      <c r="I38" s="15" t="str">
        <f t="shared" si="0"/>
        <v>-</v>
      </c>
      <c r="J38" s="23" t="str">
        <f t="shared" si="1"/>
        <v>-</v>
      </c>
      <c r="K38" s="15" t="str">
        <f t="shared" si="2"/>
        <v>-</v>
      </c>
      <c r="L38" s="23">
        <f t="shared" si="3"/>
        <v>0</v>
      </c>
      <c r="M38" s="15" t="str">
        <f t="shared" si="4"/>
        <v>-</v>
      </c>
      <c r="N38" s="23">
        <f t="shared" si="5"/>
        <v>-5.1321849888085191E-3</v>
      </c>
      <c r="O38" s="15">
        <f t="shared" si="6"/>
        <v>-8.7614037469869628E-3</v>
      </c>
      <c r="P38" s="16">
        <f t="shared" si="7"/>
        <v>2.7980728398047106E-5</v>
      </c>
      <c r="Q38" s="15">
        <f t="shared" si="8"/>
        <v>4.7767268554321785E-5</v>
      </c>
      <c r="R38" s="16">
        <f t="shared" si="9"/>
        <v>0</v>
      </c>
      <c r="S38" s="15" t="str">
        <f t="shared" si="10"/>
        <v>-</v>
      </c>
      <c r="T38" s="23">
        <f t="shared" si="11"/>
        <v>5.9885071280540991E-4</v>
      </c>
      <c r="U38" s="15">
        <f t="shared" si="12"/>
        <v>1.0223273109796083E-3</v>
      </c>
      <c r="V38" s="23">
        <f t="shared" si="13"/>
        <v>-6.6156800431352525E-2</v>
      </c>
      <c r="W38" s="15">
        <f t="shared" si="35"/>
        <v>-0.11191717904973755</v>
      </c>
      <c r="X38" s="23">
        <f t="shared" si="14"/>
        <v>6.0009560601524625E-2</v>
      </c>
      <c r="Y38" s="15">
        <f t="shared" si="15"/>
        <v>-1.0494253460490417E-2</v>
      </c>
      <c r="Z38" s="16">
        <f t="shared" si="16"/>
        <v>0</v>
      </c>
      <c r="AA38" s="15" t="str">
        <f t="shared" si="17"/>
        <v>-</v>
      </c>
      <c r="AB38" s="16">
        <f t="shared" si="18"/>
        <v>2.9944671547155188E-5</v>
      </c>
      <c r="AC38" s="15">
        <f t="shared" si="19"/>
        <v>5.1120011859924486E-5</v>
      </c>
      <c r="AD38" s="16">
        <f t="shared" si="20"/>
        <v>0</v>
      </c>
      <c r="AE38" s="15" t="str">
        <f t="shared" si="21"/>
        <v>-</v>
      </c>
      <c r="AF38" s="23">
        <f t="shared" si="22"/>
        <v>2.4200852248579263E-4</v>
      </c>
      <c r="AG38" s="15">
        <f t="shared" si="23"/>
        <v>4.1314457299044052E-4</v>
      </c>
      <c r="AH38" s="16">
        <f t="shared" si="24"/>
        <v>0</v>
      </c>
      <c r="AI38" s="15" t="str">
        <f t="shared" si="25"/>
        <v>-</v>
      </c>
      <c r="AJ38" s="16">
        <f t="shared" si="26"/>
        <v>2.8240327449169378E-4</v>
      </c>
      <c r="AK38" s="15">
        <f t="shared" si="27"/>
        <v>4.8210442778055113E-4</v>
      </c>
      <c r="AL38" s="16">
        <f t="shared" si="28"/>
        <v>0</v>
      </c>
      <c r="AM38" s="15" t="str">
        <f t="shared" si="29"/>
        <v>-</v>
      </c>
      <c r="AN38" s="23">
        <f t="shared" si="30"/>
        <v>2.5954820392793843E-2</v>
      </c>
      <c r="AO38" s="15">
        <f t="shared" si="31"/>
        <v>4.3511468684270055E-2</v>
      </c>
      <c r="AP38" s="23">
        <f t="shared" si="32"/>
        <v>9.2539319362735295E-2</v>
      </c>
      <c r="AQ38" s="15">
        <f t="shared" si="33"/>
        <v>0.15332549129909659</v>
      </c>
      <c r="AS38" s="19"/>
      <c r="AT38" s="66"/>
    </row>
    <row r="39" spans="2:46" x14ac:dyDescent="0.25">
      <c r="B39" s="5" t="s">
        <v>22</v>
      </c>
      <c r="D39" s="27"/>
      <c r="E39" s="28"/>
      <c r="F39" s="27"/>
      <c r="G39" s="28"/>
      <c r="H39" s="23">
        <f t="shared" si="34"/>
        <v>0</v>
      </c>
      <c r="I39" s="15" t="str">
        <f t="shared" si="0"/>
        <v>-</v>
      </c>
      <c r="J39" s="23" t="str">
        <f t="shared" si="1"/>
        <v>-</v>
      </c>
      <c r="K39" s="15" t="str">
        <f t="shared" si="2"/>
        <v>-</v>
      </c>
      <c r="L39" s="23">
        <f t="shared" si="3"/>
        <v>0</v>
      </c>
      <c r="M39" s="15" t="str">
        <f t="shared" si="4"/>
        <v>-</v>
      </c>
      <c r="N39" s="23">
        <f t="shared" si="5"/>
        <v>6.6636767854431067E-3</v>
      </c>
      <c r="O39" s="15">
        <f t="shared" si="6"/>
        <v>1.2824051696304151E-2</v>
      </c>
      <c r="P39" s="16">
        <f t="shared" si="7"/>
        <v>-3.2575031742045901E-3</v>
      </c>
      <c r="Q39" s="15">
        <f t="shared" si="8"/>
        <v>-6.2689698873349426E-3</v>
      </c>
      <c r="R39" s="16">
        <f t="shared" si="9"/>
        <v>0</v>
      </c>
      <c r="S39" s="15" t="str">
        <f t="shared" si="10"/>
        <v>-</v>
      </c>
      <c r="T39" s="23">
        <f t="shared" si="11"/>
        <v>3.7940366351074672E-5</v>
      </c>
      <c r="U39" s="15">
        <f t="shared" si="12"/>
        <v>7.3015128904012523E-5</v>
      </c>
      <c r="V39" s="23">
        <f t="shared" si="13"/>
        <v>-2.7382289750732536E-2</v>
      </c>
      <c r="W39" s="15">
        <f t="shared" si="35"/>
        <v>-5.2623403174826867E-2</v>
      </c>
      <c r="X39" s="23">
        <f t="shared" si="14"/>
        <v>9.4384554048268621E-2</v>
      </c>
      <c r="Y39" s="15">
        <f t="shared" si="15"/>
        <v>0.12894390421186916</v>
      </c>
      <c r="Z39" s="16">
        <f t="shared" si="16"/>
        <v>0</v>
      </c>
      <c r="AA39" s="15" t="str">
        <f t="shared" si="17"/>
        <v>-</v>
      </c>
      <c r="AB39" s="16">
        <f t="shared" si="18"/>
        <v>1.1253672118849423E-5</v>
      </c>
      <c r="AC39" s="15">
        <f t="shared" si="19"/>
        <v>2.1657363895477566E-5</v>
      </c>
      <c r="AD39" s="16">
        <f t="shared" si="20"/>
        <v>0</v>
      </c>
      <c r="AE39" s="15" t="str">
        <f t="shared" si="21"/>
        <v>-</v>
      </c>
      <c r="AF39" s="23">
        <f t="shared" si="22"/>
        <v>-1.5789786872866252E-4</v>
      </c>
      <c r="AG39" s="15">
        <f t="shared" si="23"/>
        <v>-3.0386984490823887E-4</v>
      </c>
      <c r="AH39" s="16">
        <f t="shared" si="24"/>
        <v>3.8154487202568532E-5</v>
      </c>
      <c r="AI39" s="15">
        <f t="shared" si="25"/>
        <v>7.3427198239717217E-5</v>
      </c>
      <c r="AJ39" s="16">
        <f t="shared" si="26"/>
        <v>2.0336376195198014E-3</v>
      </c>
      <c r="AK39" s="15">
        <f t="shared" si="27"/>
        <v>3.9136763087372628E-3</v>
      </c>
      <c r="AL39" s="16">
        <f t="shared" si="28"/>
        <v>0</v>
      </c>
      <c r="AM39" s="15" t="str">
        <f t="shared" si="29"/>
        <v>-</v>
      </c>
      <c r="AN39" s="23">
        <f t="shared" si="30"/>
        <v>3.0862916560945308E-3</v>
      </c>
      <c r="AO39" s="15">
        <f t="shared" si="31"/>
        <v>1.2787710963954535E-2</v>
      </c>
      <c r="AP39" s="23">
        <f t="shared" si="32"/>
        <v>6.624586960625467E-2</v>
      </c>
      <c r="AQ39" s="15">
        <f t="shared" si="33"/>
        <v>0.13350043984175347</v>
      </c>
      <c r="AS39" s="19"/>
      <c r="AT39" s="66"/>
    </row>
    <row r="40" spans="2:46" x14ac:dyDescent="0.25">
      <c r="B40" s="5" t="s">
        <v>23</v>
      </c>
      <c r="D40" s="27"/>
      <c r="E40" s="28"/>
      <c r="F40" s="27"/>
      <c r="G40" s="28"/>
      <c r="H40" s="23">
        <f t="shared" si="34"/>
        <v>0</v>
      </c>
      <c r="I40" s="15" t="str">
        <f t="shared" si="0"/>
        <v>-</v>
      </c>
      <c r="J40" s="23" t="str">
        <f t="shared" si="1"/>
        <v>-</v>
      </c>
      <c r="K40" s="15" t="str">
        <f t="shared" si="2"/>
        <v>-</v>
      </c>
      <c r="L40" s="23">
        <f t="shared" si="3"/>
        <v>0</v>
      </c>
      <c r="M40" s="15" t="str">
        <f t="shared" si="4"/>
        <v>-</v>
      </c>
      <c r="N40" s="23">
        <f t="shared" si="5"/>
        <v>9.3239696334530553E-3</v>
      </c>
      <c r="O40" s="15">
        <f t="shared" si="6"/>
        <v>1.732306120040954E-2</v>
      </c>
      <c r="P40" s="16">
        <f t="shared" si="7"/>
        <v>-5.0162277864140847E-4</v>
      </c>
      <c r="Q40" s="15">
        <f t="shared" si="8"/>
        <v>-9.3196808178643009E-4</v>
      </c>
      <c r="R40" s="16">
        <f t="shared" si="9"/>
        <v>0</v>
      </c>
      <c r="S40" s="15" t="str">
        <f t="shared" si="10"/>
        <v>-</v>
      </c>
      <c r="T40" s="23">
        <f t="shared" si="11"/>
        <v>3.7750442275052976E-5</v>
      </c>
      <c r="U40" s="15">
        <f t="shared" si="12"/>
        <v>7.0136781605261572E-5</v>
      </c>
      <c r="V40" s="23">
        <f t="shared" si="13"/>
        <v>-2.748621516783345E-2</v>
      </c>
      <c r="W40" s="15">
        <f t="shared" si="35"/>
        <v>-5.099667341173432E-2</v>
      </c>
      <c r="X40" s="23">
        <f t="shared" si="14"/>
        <v>7.6342500015029513E-2</v>
      </c>
      <c r="Y40" s="15">
        <f t="shared" si="15"/>
        <v>9.077039562592272E-2</v>
      </c>
      <c r="Z40" s="16">
        <f t="shared" si="16"/>
        <v>0</v>
      </c>
      <c r="AA40" s="15" t="str">
        <f t="shared" si="17"/>
        <v>-</v>
      </c>
      <c r="AB40" s="16">
        <f t="shared" si="18"/>
        <v>-3.1023496461757283E-4</v>
      </c>
      <c r="AC40" s="15">
        <f t="shared" si="19"/>
        <v>-5.7638747120081213E-4</v>
      </c>
      <c r="AD40" s="16">
        <f t="shared" si="20"/>
        <v>0</v>
      </c>
      <c r="AE40" s="15" t="str">
        <f t="shared" si="21"/>
        <v>-</v>
      </c>
      <c r="AF40" s="23">
        <f t="shared" si="22"/>
        <v>-3.3451715443932883E-4</v>
      </c>
      <c r="AG40" s="15">
        <f t="shared" si="23"/>
        <v>-6.2150150276643612E-4</v>
      </c>
      <c r="AH40" s="16">
        <f t="shared" si="24"/>
        <v>0</v>
      </c>
      <c r="AI40" s="15" t="str">
        <f t="shared" si="25"/>
        <v>-</v>
      </c>
      <c r="AJ40" s="16">
        <f t="shared" si="26"/>
        <v>1.468322863787952E-3</v>
      </c>
      <c r="AK40" s="15">
        <f t="shared" si="27"/>
        <v>2.7280061852732879E-3</v>
      </c>
      <c r="AL40" s="16">
        <f t="shared" si="28"/>
        <v>0</v>
      </c>
      <c r="AM40" s="15" t="str">
        <f t="shared" si="29"/>
        <v>-</v>
      </c>
      <c r="AN40" s="23">
        <f t="shared" si="30"/>
        <v>8.5827558164941475E-3</v>
      </c>
      <c r="AO40" s="15">
        <f t="shared" si="31"/>
        <v>1.6516185860204882E-2</v>
      </c>
      <c r="AP40" s="23">
        <f t="shared" si="32"/>
        <v>7.6412848183322613E-2</v>
      </c>
      <c r="AQ40" s="15">
        <f t="shared" si="33"/>
        <v>0.1426170594612603</v>
      </c>
      <c r="AS40" s="19"/>
      <c r="AT40" s="66"/>
    </row>
    <row r="41" spans="2:46" x14ac:dyDescent="0.25">
      <c r="B41" s="5" t="s">
        <v>24</v>
      </c>
      <c r="D41" s="27"/>
      <c r="E41" s="28"/>
      <c r="F41" s="27"/>
      <c r="G41" s="28"/>
      <c r="H41" s="23">
        <f t="shared" si="34"/>
        <v>0</v>
      </c>
      <c r="I41" s="15" t="str">
        <f t="shared" si="0"/>
        <v>-</v>
      </c>
      <c r="J41" s="23" t="str">
        <f t="shared" si="1"/>
        <v>-</v>
      </c>
      <c r="K41" s="15" t="str">
        <f t="shared" si="2"/>
        <v>-</v>
      </c>
      <c r="L41" s="23">
        <f t="shared" si="3"/>
        <v>0</v>
      </c>
      <c r="M41" s="15" t="str">
        <f t="shared" si="4"/>
        <v>-</v>
      </c>
      <c r="N41" s="23">
        <f t="shared" si="5"/>
        <v>6.5158539794563097E-4</v>
      </c>
      <c r="O41" s="15">
        <f t="shared" si="6"/>
        <v>8.4579303441654281E-4</v>
      </c>
      <c r="P41" s="16">
        <f t="shared" si="7"/>
        <v>-4.080288254551534E-3</v>
      </c>
      <c r="Q41" s="15">
        <f t="shared" si="8"/>
        <v>-5.2964345041991295E-3</v>
      </c>
      <c r="R41" s="16">
        <f t="shared" si="9"/>
        <v>0</v>
      </c>
      <c r="S41" s="15" t="str">
        <f t="shared" si="10"/>
        <v>-</v>
      </c>
      <c r="T41" s="23">
        <f t="shared" si="11"/>
        <v>3.3240495222419675E-4</v>
      </c>
      <c r="U41" s="15">
        <f t="shared" si="12"/>
        <v>4.3147957901339563E-4</v>
      </c>
      <c r="V41" s="23">
        <f t="shared" si="13"/>
        <v>5.1122701659548353E-3</v>
      </c>
      <c r="W41" s="15">
        <f t="shared" si="35"/>
        <v>7.0674823348351387E-3</v>
      </c>
      <c r="X41" s="23">
        <f t="shared" si="14"/>
        <v>2.4826635216658621E-2</v>
      </c>
      <c r="Y41" s="15">
        <f t="shared" si="15"/>
        <v>3.8862315991901653E-2</v>
      </c>
      <c r="Z41" s="16">
        <f t="shared" si="16"/>
        <v>0</v>
      </c>
      <c r="AA41" s="15" t="str">
        <f t="shared" si="17"/>
        <v>-</v>
      </c>
      <c r="AB41" s="16">
        <f t="shared" si="18"/>
        <v>8.2611174662816644E-4</v>
      </c>
      <c r="AC41" s="15">
        <f t="shared" si="19"/>
        <v>1.0723376600380169E-3</v>
      </c>
      <c r="AD41" s="16">
        <f t="shared" si="20"/>
        <v>0</v>
      </c>
      <c r="AE41" s="15" t="str">
        <f t="shared" si="21"/>
        <v>-</v>
      </c>
      <c r="AF41" s="23">
        <f t="shared" si="22"/>
        <v>-4.3584614917957509E-4</v>
      </c>
      <c r="AG41" s="15">
        <f t="shared" si="23"/>
        <v>-5.6575183884685631E-4</v>
      </c>
      <c r="AH41" s="16">
        <f t="shared" si="24"/>
        <v>5.1193311406683151E-5</v>
      </c>
      <c r="AI41" s="15">
        <f t="shared" si="25"/>
        <v>6.6451682823251423E-5</v>
      </c>
      <c r="AJ41" s="16">
        <f t="shared" si="26"/>
        <v>7.28451921511164E-4</v>
      </c>
      <c r="AK41" s="15">
        <f t="shared" si="27"/>
        <v>9.4556993306487563E-4</v>
      </c>
      <c r="AL41" s="16">
        <f t="shared" si="28"/>
        <v>0</v>
      </c>
      <c r="AM41" s="15" t="str">
        <f t="shared" si="29"/>
        <v>-</v>
      </c>
      <c r="AN41" s="23">
        <f t="shared" si="30"/>
        <v>5.9635209543207335E-3</v>
      </c>
      <c r="AO41" s="15">
        <f t="shared" si="31"/>
        <v>8.3147361640817721E-3</v>
      </c>
      <c r="AP41" s="23">
        <f t="shared" si="32"/>
        <v>9.2425564047641462E-2</v>
      </c>
      <c r="AQ41" s="15">
        <f t="shared" si="33"/>
        <v>0.12153419260714902</v>
      </c>
      <c r="AS41" s="19"/>
      <c r="AT41" s="66"/>
    </row>
    <row r="42" spans="2:46" x14ac:dyDescent="0.25">
      <c r="B42" s="5" t="s">
        <v>25</v>
      </c>
      <c r="D42" s="27"/>
      <c r="E42" s="28"/>
      <c r="F42" s="27"/>
      <c r="G42" s="28"/>
      <c r="H42" s="23">
        <f t="shared" si="34"/>
        <v>0</v>
      </c>
      <c r="I42" s="15" t="str">
        <f t="shared" ref="I42:I45" si="36">IF(I19-G19=0,"-",I19-G19)</f>
        <v>-</v>
      </c>
      <c r="J42" s="23" t="str">
        <f t="shared" si="1"/>
        <v>-</v>
      </c>
      <c r="K42" s="15" t="str">
        <f t="shared" ref="K42:K45" si="37">IF(K19-I19=0,"-",K19-I19)</f>
        <v>-</v>
      </c>
      <c r="L42" s="23" t="str">
        <f t="shared" si="3"/>
        <v>-</v>
      </c>
      <c r="M42" s="15" t="str">
        <f t="shared" ref="M42:M45" si="38">IF(M19-K19=0,"-",M19-K19)</f>
        <v>-</v>
      </c>
      <c r="N42" s="23" t="str">
        <f t="shared" si="5"/>
        <v>-</v>
      </c>
      <c r="O42" s="15" t="str">
        <f t="shared" ref="O42:O45" si="39">IF(O19-M19=0,"-",O19-M19)</f>
        <v>-</v>
      </c>
      <c r="P42" s="16" t="str">
        <f t="shared" si="7"/>
        <v>-</v>
      </c>
      <c r="Q42" s="15" t="str">
        <f t="shared" ref="Q42:Q45" si="40">IF(Q19-O19=0,"-",Q19-O19)</f>
        <v>-</v>
      </c>
      <c r="R42" s="16" t="str">
        <f t="shared" si="9"/>
        <v>-</v>
      </c>
      <c r="S42" s="15" t="str">
        <f t="shared" ref="S42:S45" si="41">IF(S19-Q19=0,"-",S19-Q19)</f>
        <v>-</v>
      </c>
      <c r="T42" s="23" t="str">
        <f t="shared" si="11"/>
        <v>-</v>
      </c>
      <c r="U42" s="15" t="str">
        <f t="shared" ref="U42:U45" si="42">IF(U19-S19=0,"-",U19-S19)</f>
        <v>-</v>
      </c>
      <c r="V42" s="23" t="str">
        <f t="shared" si="13"/>
        <v>-</v>
      </c>
      <c r="W42" s="15" t="str">
        <f t="shared" ref="W42:W45" si="43">IF(W19-S19=0,"-",W19-S19)</f>
        <v>-</v>
      </c>
      <c r="X42" s="23" t="str">
        <f t="shared" si="14"/>
        <v>-</v>
      </c>
      <c r="Y42" s="15" t="str">
        <f t="shared" ref="Y42:Y45" si="44">IF(Y19-U19=0,"-",Y19-U19)</f>
        <v>-</v>
      </c>
      <c r="Z42" s="16" t="str">
        <f t="shared" si="16"/>
        <v>-</v>
      </c>
      <c r="AA42" s="15" t="str">
        <f t="shared" ref="AA42:AA45" si="45">IF(AA19-Y19=0,"-",AA19-Y19)</f>
        <v>-</v>
      </c>
      <c r="AB42" s="16" t="str">
        <f t="shared" si="18"/>
        <v>-</v>
      </c>
      <c r="AC42" s="15" t="str">
        <f t="shared" ref="AC42:AC45" si="46">IF(AC19-AA19=0,"-",AC19-AA19)</f>
        <v>-</v>
      </c>
      <c r="AD42" s="16" t="str">
        <f t="shared" si="20"/>
        <v>-</v>
      </c>
      <c r="AE42" s="15" t="str">
        <f t="shared" ref="AE42:AE45" si="47">IF(AE19-AC19=0,"-",AE19-AC19)</f>
        <v>-</v>
      </c>
      <c r="AF42" s="23" t="str">
        <f t="shared" si="22"/>
        <v>-</v>
      </c>
      <c r="AG42" s="15" t="str">
        <f t="shared" ref="AG42:AG45" si="48">IF(AG19-AE19=0,"-",AG19-AE19)</f>
        <v>-</v>
      </c>
      <c r="AH42" s="16" t="str">
        <f t="shared" si="24"/>
        <v>-</v>
      </c>
      <c r="AI42" s="15" t="str">
        <f t="shared" ref="AI42:AI45" si="49">IF(AI19-AG19=0,"-",AI19-AG19)</f>
        <v>-</v>
      </c>
      <c r="AJ42" s="16" t="str">
        <f t="shared" si="26"/>
        <v>-</v>
      </c>
      <c r="AK42" s="15" t="str">
        <f t="shared" ref="AK42:AK45" si="50">IF(AK19-AI19=0,"-",AK19-AI19)</f>
        <v>-</v>
      </c>
      <c r="AL42" s="16" t="str">
        <f t="shared" si="28"/>
        <v>-</v>
      </c>
      <c r="AM42" s="15" t="str">
        <f t="shared" ref="AM42:AM45" si="51">IF(AM19-AK19=0,"-",AM19-AK19)</f>
        <v>-</v>
      </c>
      <c r="AN42" s="23" t="str">
        <f t="shared" si="30"/>
        <v>-</v>
      </c>
      <c r="AO42" s="15" t="str">
        <f t="shared" ref="AO42:AO45" si="52">IF(AO19-AM19=0,"-",AO19-AM19)</f>
        <v>-</v>
      </c>
      <c r="AP42" s="23" t="str">
        <f>IF(AN19 = "","-",AP19-AN19)</f>
        <v>-</v>
      </c>
      <c r="AQ42" s="15" t="str">
        <f t="shared" ref="AQ42:AQ45" si="53">IF(AQ19-AO19=0,"-",AQ19-AO19)</f>
        <v>-</v>
      </c>
      <c r="AS42" s="19"/>
      <c r="AT42" s="66"/>
    </row>
    <row r="43" spans="2:46" x14ac:dyDescent="0.25">
      <c r="B43" s="5" t="s">
        <v>79</v>
      </c>
      <c r="D43" s="27"/>
      <c r="E43" s="28"/>
      <c r="F43" s="27"/>
      <c r="G43" s="28"/>
      <c r="H43" s="23">
        <f t="shared" si="34"/>
        <v>0</v>
      </c>
      <c r="I43" s="15" t="str">
        <f t="shared" si="36"/>
        <v>-</v>
      </c>
      <c r="J43" s="23" t="str">
        <f t="shared" si="1"/>
        <v>-</v>
      </c>
      <c r="K43" s="15" t="str">
        <f t="shared" si="37"/>
        <v>-</v>
      </c>
      <c r="L43" s="23">
        <f t="shared" si="3"/>
        <v>0</v>
      </c>
      <c r="M43" s="15" t="str">
        <f t="shared" si="38"/>
        <v>-</v>
      </c>
      <c r="N43" s="23">
        <f t="shared" si="5"/>
        <v>-3.788157410812798E-2</v>
      </c>
      <c r="O43" s="15">
        <f t="shared" si="39"/>
        <v>-0.10299999999999994</v>
      </c>
      <c r="P43" s="16">
        <f t="shared" si="7"/>
        <v>2.979036410445024E-2</v>
      </c>
      <c r="Q43" s="15">
        <f t="shared" si="40"/>
        <v>8.1000000000000238E-2</v>
      </c>
      <c r="R43" s="16">
        <f t="shared" si="9"/>
        <v>0</v>
      </c>
      <c r="S43" s="15" t="str">
        <f t="shared" si="41"/>
        <v>-</v>
      </c>
      <c r="T43" s="23">
        <f t="shared" si="11"/>
        <v>0</v>
      </c>
      <c r="U43" s="15" t="str">
        <f t="shared" si="42"/>
        <v>-</v>
      </c>
      <c r="V43" s="23">
        <f t="shared" si="13"/>
        <v>3.6778227289444687E-2</v>
      </c>
      <c r="W43" s="15">
        <f t="shared" si="43"/>
        <v>0.10000000000000026</v>
      </c>
      <c r="X43" s="23">
        <f t="shared" si="14"/>
        <v>5.4431776388377928E-2</v>
      </c>
      <c r="Y43" s="15">
        <f t="shared" si="44"/>
        <v>0.24799999999999983</v>
      </c>
      <c r="Z43" s="16">
        <f t="shared" si="16"/>
        <v>0</v>
      </c>
      <c r="AA43" s="15" t="str">
        <f t="shared" si="45"/>
        <v>-</v>
      </c>
      <c r="AB43" s="16">
        <f t="shared" si="18"/>
        <v>-8.0912100036776291E-3</v>
      </c>
      <c r="AC43" s="15">
        <f t="shared" si="46"/>
        <v>-2.1999999999999686E-2</v>
      </c>
      <c r="AD43" s="16">
        <f t="shared" si="20"/>
        <v>0</v>
      </c>
      <c r="AE43" s="15" t="str">
        <f t="shared" si="47"/>
        <v>-</v>
      </c>
      <c r="AF43" s="23">
        <f t="shared" si="22"/>
        <v>0</v>
      </c>
      <c r="AG43" s="15" t="str">
        <f t="shared" si="48"/>
        <v>-</v>
      </c>
      <c r="AH43" s="16">
        <f t="shared" si="24"/>
        <v>-2.5744759102612758E-3</v>
      </c>
      <c r="AI43" s="15">
        <f t="shared" si="49"/>
        <v>-7.0000000000001728E-3</v>
      </c>
      <c r="AJ43" s="16">
        <f t="shared" si="26"/>
        <v>-3.6778227289446797E-4</v>
      </c>
      <c r="AK43" s="15">
        <f t="shared" si="50"/>
        <v>-1.0000000000002784E-3</v>
      </c>
      <c r="AL43" s="16">
        <f t="shared" si="28"/>
        <v>0</v>
      </c>
      <c r="AM43" s="15" t="str">
        <f t="shared" si="51"/>
        <v>-</v>
      </c>
      <c r="AN43" s="23">
        <f t="shared" si="30"/>
        <v>-1.3975726369989117E-2</v>
      </c>
      <c r="AO43" s="15">
        <f t="shared" si="52"/>
        <v>-3.8000000000000228E-2</v>
      </c>
      <c r="AP43" s="23">
        <f t="shared" ref="AP43:AP47" si="54">IF(AN20 = "","-",AP20-AN20)</f>
        <v>4.0456050018389256E-2</v>
      </c>
      <c r="AQ43" s="15">
        <f t="shared" si="53"/>
        <v>0.11000000000000029</v>
      </c>
      <c r="AS43" s="19"/>
      <c r="AT43" s="66"/>
    </row>
    <row r="44" spans="2:46" x14ac:dyDescent="0.25">
      <c r="B44" s="5" t="s">
        <v>80</v>
      </c>
      <c r="D44" s="27"/>
      <c r="E44" s="28"/>
      <c r="F44" s="27"/>
      <c r="G44" s="28"/>
      <c r="H44" s="23">
        <f t="shared" si="34"/>
        <v>0</v>
      </c>
      <c r="I44" s="15" t="str">
        <f t="shared" si="36"/>
        <v>-</v>
      </c>
      <c r="J44" s="23" t="str">
        <f t="shared" si="1"/>
        <v>-</v>
      </c>
      <c r="K44" s="15" t="str">
        <f t="shared" si="37"/>
        <v>-</v>
      </c>
      <c r="L44" s="23">
        <f t="shared" si="3"/>
        <v>0</v>
      </c>
      <c r="M44" s="15" t="str">
        <f t="shared" si="38"/>
        <v>-</v>
      </c>
      <c r="N44" s="23">
        <f t="shared" si="5"/>
        <v>-3.5186930568645747E-2</v>
      </c>
      <c r="O44" s="15">
        <f t="shared" si="39"/>
        <v>-0.11199999999999954</v>
      </c>
      <c r="P44" s="16">
        <f t="shared" si="7"/>
        <v>2.4819352811812689E-2</v>
      </c>
      <c r="Q44" s="15">
        <f t="shared" si="40"/>
        <v>7.8999999999999876E-2</v>
      </c>
      <c r="R44" s="16">
        <f t="shared" si="9"/>
        <v>0</v>
      </c>
      <c r="S44" s="15" t="str">
        <f t="shared" si="41"/>
        <v>-</v>
      </c>
      <c r="T44" s="23">
        <f t="shared" si="11"/>
        <v>3.1416902293424087E-4</v>
      </c>
      <c r="U44" s="15">
        <f t="shared" si="42"/>
        <v>9.9999999999973721E-4</v>
      </c>
      <c r="V44" s="23">
        <f t="shared" si="13"/>
        <v>4.0841972981464192E-2</v>
      </c>
      <c r="W44" s="15">
        <f t="shared" si="43"/>
        <v>0.13100000000000023</v>
      </c>
      <c r="X44" s="23">
        <f t="shared" si="14"/>
        <v>6.3776311655670659E-2</v>
      </c>
      <c r="Y44" s="15">
        <f t="shared" si="44"/>
        <v>0.33300000000000024</v>
      </c>
      <c r="Z44" s="16">
        <f t="shared" si="16"/>
        <v>0</v>
      </c>
      <c r="AA44" s="15" t="str">
        <f t="shared" si="45"/>
        <v>-</v>
      </c>
      <c r="AB44" s="16">
        <f t="shared" si="18"/>
        <v>-6.5975494816210567E-3</v>
      </c>
      <c r="AC44" s="15">
        <f t="shared" si="46"/>
        <v>-2.0999999999999741E-2</v>
      </c>
      <c r="AD44" s="16">
        <f t="shared" si="20"/>
        <v>0</v>
      </c>
      <c r="AE44" s="15" t="str">
        <f t="shared" si="47"/>
        <v>-</v>
      </c>
      <c r="AF44" s="23">
        <f t="shared" si="22"/>
        <v>-1.0053408733898817E-2</v>
      </c>
      <c r="AG44" s="15">
        <f t="shared" si="48"/>
        <v>-3.1999999999999917E-2</v>
      </c>
      <c r="AH44" s="16">
        <f t="shared" si="24"/>
        <v>-1.2566760917374076E-3</v>
      </c>
      <c r="AI44" s="15">
        <f t="shared" si="49"/>
        <v>-4.0000000000002811E-3</v>
      </c>
      <c r="AJ44" s="16">
        <f t="shared" si="26"/>
        <v>-1.5394282123782688E-2</v>
      </c>
      <c r="AK44" s="15">
        <f t="shared" si="50"/>
        <v>-4.9000000000000266E-2</v>
      </c>
      <c r="AL44" s="16">
        <f t="shared" si="28"/>
        <v>0</v>
      </c>
      <c r="AM44" s="15" t="str">
        <f t="shared" si="51"/>
        <v>-</v>
      </c>
      <c r="AN44" s="23">
        <f t="shared" si="30"/>
        <v>-1.5708451146716929E-2</v>
      </c>
      <c r="AO44" s="15">
        <f t="shared" si="52"/>
        <v>-5.00000000000001E-2</v>
      </c>
      <c r="AP44" s="23">
        <f t="shared" si="54"/>
        <v>5.152371976123149E-2</v>
      </c>
      <c r="AQ44" s="15">
        <f t="shared" si="53"/>
        <v>0.16400000000000003</v>
      </c>
      <c r="AS44" s="19"/>
      <c r="AT44" s="66"/>
    </row>
    <row r="45" spans="2:46" x14ac:dyDescent="0.25">
      <c r="B45" s="5" t="s">
        <v>81</v>
      </c>
      <c r="D45" s="27"/>
      <c r="E45" s="28"/>
      <c r="F45" s="27"/>
      <c r="G45" s="28"/>
      <c r="H45" s="23">
        <f t="shared" si="34"/>
        <v>0</v>
      </c>
      <c r="I45" s="15" t="str">
        <f t="shared" si="36"/>
        <v>-</v>
      </c>
      <c r="J45" s="23" t="str">
        <f t="shared" si="1"/>
        <v>-</v>
      </c>
      <c r="K45" s="15" t="str">
        <f t="shared" si="37"/>
        <v>-</v>
      </c>
      <c r="L45" s="23">
        <f t="shared" si="3"/>
        <v>0</v>
      </c>
      <c r="M45" s="15" t="str">
        <f t="shared" si="38"/>
        <v>-</v>
      </c>
      <c r="N45" s="23">
        <f t="shared" si="5"/>
        <v>-2.5070852408981659E-2</v>
      </c>
      <c r="O45" s="15">
        <f t="shared" si="39"/>
        <v>-0.11499999999999896</v>
      </c>
      <c r="P45" s="16">
        <f t="shared" si="7"/>
        <v>1.6350555918901E-2</v>
      </c>
      <c r="Q45" s="15">
        <f t="shared" si="40"/>
        <v>7.4999999999999067E-2</v>
      </c>
      <c r="R45" s="16">
        <f t="shared" si="9"/>
        <v>0</v>
      </c>
      <c r="S45" s="15" t="str">
        <f t="shared" si="41"/>
        <v>-</v>
      </c>
      <c r="T45" s="23">
        <f t="shared" si="11"/>
        <v>0</v>
      </c>
      <c r="U45" s="15" t="str">
        <f t="shared" si="42"/>
        <v>-</v>
      </c>
      <c r="V45" s="23">
        <f t="shared" si="13"/>
        <v>4.6871593634183362E-2</v>
      </c>
      <c r="W45" s="15">
        <f t="shared" si="43"/>
        <v>0.21499999999999922</v>
      </c>
      <c r="X45" s="23">
        <f t="shared" si="14"/>
        <v>8.1970787006758528E-2</v>
      </c>
      <c r="Y45" s="15">
        <f t="shared" si="44"/>
        <v>0.59100000000000019</v>
      </c>
      <c r="Z45" s="16">
        <f t="shared" si="16"/>
        <v>0</v>
      </c>
      <c r="AA45" s="15" t="str">
        <f t="shared" si="45"/>
        <v>-</v>
      </c>
      <c r="AB45" s="16">
        <f t="shared" si="18"/>
        <v>-3.9241334205362133E-3</v>
      </c>
      <c r="AC45" s="15">
        <f t="shared" si="46"/>
        <v>-1.7999999999999794E-2</v>
      </c>
      <c r="AD45" s="16">
        <f t="shared" si="20"/>
        <v>0</v>
      </c>
      <c r="AE45" s="15" t="str">
        <f t="shared" si="47"/>
        <v>-</v>
      </c>
      <c r="AF45" s="23">
        <f t="shared" si="22"/>
        <v>-1.373446697187708E-2</v>
      </c>
      <c r="AG45" s="15">
        <f t="shared" si="48"/>
        <v>-6.3000000000000111E-2</v>
      </c>
      <c r="AH45" s="16">
        <f t="shared" si="24"/>
        <v>-8.7202964900812141E-4</v>
      </c>
      <c r="AI45" s="15">
        <f t="shared" si="49"/>
        <v>-4.0000000000001701E-3</v>
      </c>
      <c r="AJ45" s="16">
        <f t="shared" si="26"/>
        <v>-1.7222585567909343E-2</v>
      </c>
      <c r="AK45" s="15">
        <f t="shared" si="50"/>
        <v>-7.8999999999999737E-2</v>
      </c>
      <c r="AL45" s="16">
        <f t="shared" si="28"/>
        <v>0</v>
      </c>
      <c r="AM45" s="15" t="str">
        <f t="shared" si="51"/>
        <v>-</v>
      </c>
      <c r="AN45" s="23">
        <f t="shared" si="30"/>
        <v>-1.9838674514933485E-2</v>
      </c>
      <c r="AO45" s="15">
        <f t="shared" si="52"/>
        <v>-9.0999999999999803E-2</v>
      </c>
      <c r="AP45" s="23">
        <f t="shared" si="54"/>
        <v>6.5402223675604887E-2</v>
      </c>
      <c r="AQ45" s="15">
        <f t="shared" si="53"/>
        <v>0.2999999999999991</v>
      </c>
      <c r="AS45" s="19"/>
      <c r="AT45" s="66"/>
    </row>
    <row r="46" spans="2:46" x14ac:dyDescent="0.25">
      <c r="B46" s="5" t="s">
        <v>82</v>
      </c>
      <c r="D46" s="27"/>
      <c r="E46" s="28"/>
      <c r="F46" s="27"/>
      <c r="G46" s="28"/>
      <c r="H46" s="23">
        <f t="shared" si="34"/>
        <v>0</v>
      </c>
      <c r="I46" s="15" t="str">
        <f>IF(I23-G23=0,"-",I23-G23)</f>
        <v>-</v>
      </c>
      <c r="J46" s="23" t="str">
        <f t="shared" si="1"/>
        <v>-</v>
      </c>
      <c r="K46" s="15" t="str">
        <f>IF(K23-I23=0,"-",K23-I23)</f>
        <v>-</v>
      </c>
      <c r="L46" s="23" t="str">
        <f t="shared" si="3"/>
        <v>-</v>
      </c>
      <c r="M46" s="15" t="str">
        <f>IF(M23-K23=0,"-",M23-K23)</f>
        <v>-</v>
      </c>
      <c r="N46" s="23" t="str">
        <f t="shared" si="5"/>
        <v>-</v>
      </c>
      <c r="O46" s="15" t="str">
        <f t="shared" ref="O46:O47" si="55">IF(O23-M23=0,"-",O23-M23)</f>
        <v>-</v>
      </c>
      <c r="P46" s="16" t="str">
        <f t="shared" si="7"/>
        <v>-</v>
      </c>
      <c r="Q46" s="15" t="str">
        <f t="shared" ref="Q46:Q47" si="56">IF(Q23-O23=0,"-",Q23-O23)</f>
        <v>-</v>
      </c>
      <c r="R46" s="16" t="str">
        <f t="shared" si="9"/>
        <v>-</v>
      </c>
      <c r="S46" s="15" t="str">
        <f t="shared" ref="S46:S47" si="57">IF(S23-Q23=0,"-",S23-Q23)</f>
        <v>-</v>
      </c>
      <c r="T46" s="23" t="str">
        <f t="shared" si="11"/>
        <v>-</v>
      </c>
      <c r="U46" s="15" t="str">
        <f t="shared" ref="U46:U47" si="58">IF(U23-S23=0,"-",U23-S23)</f>
        <v>-</v>
      </c>
      <c r="V46" s="23" t="str">
        <f t="shared" si="13"/>
        <v>-</v>
      </c>
      <c r="W46" s="15" t="str">
        <f t="shared" ref="W46:W47" si="59">IF(W23-S23=0,"-",W23-S23)</f>
        <v>-</v>
      </c>
      <c r="X46" s="23" t="str">
        <f t="shared" si="14"/>
        <v>-</v>
      </c>
      <c r="Y46" s="15" t="str">
        <f t="shared" ref="Y46:Y47" si="60">IF(Y23-U23=0,"-",Y23-U23)</f>
        <v>-</v>
      </c>
      <c r="Z46" s="16" t="str">
        <f t="shared" si="16"/>
        <v>-</v>
      </c>
      <c r="AA46" s="15" t="str">
        <f t="shared" ref="AA46:AA47" si="61">IF(AA23-Y23=0,"-",AA23-Y23)</f>
        <v>-</v>
      </c>
      <c r="AB46" s="16" t="str">
        <f t="shared" si="18"/>
        <v>-</v>
      </c>
      <c r="AC46" s="15" t="str">
        <f t="shared" ref="AC46:AC47" si="62">IF(AC23-AA23=0,"-",AC23-AA23)</f>
        <v>-</v>
      </c>
      <c r="AD46" s="16" t="str">
        <f t="shared" si="20"/>
        <v>-</v>
      </c>
      <c r="AE46" s="15" t="str">
        <f t="shared" ref="AE46:AE47" si="63">IF(AE23-AC23=0,"-",AE23-AC23)</f>
        <v>-</v>
      </c>
      <c r="AF46" s="23" t="str">
        <f t="shared" si="22"/>
        <v>-</v>
      </c>
      <c r="AG46" s="15" t="str">
        <f t="shared" ref="AG46:AG47" si="64">IF(AG23-AE23=0,"-",AG23-AE23)</f>
        <v>-</v>
      </c>
      <c r="AH46" s="16" t="str">
        <f t="shared" si="24"/>
        <v>-</v>
      </c>
      <c r="AI46" s="15" t="str">
        <f t="shared" ref="AI46:AI47" si="65">IF(AI23-AG23=0,"-",AI23-AG23)</f>
        <v>-</v>
      </c>
      <c r="AJ46" s="16" t="str">
        <f t="shared" si="26"/>
        <v>-</v>
      </c>
      <c r="AK46" s="15" t="str">
        <f t="shared" ref="AK46:AK47" si="66">IF(AK23-AI23=0,"-",AK23-AI23)</f>
        <v>-</v>
      </c>
      <c r="AL46" s="16" t="str">
        <f t="shared" si="28"/>
        <v>-</v>
      </c>
      <c r="AM46" s="15" t="str">
        <f t="shared" ref="AM46:AM47" si="67">IF(AM23-AK23=0,"-",AM23-AK23)</f>
        <v>-</v>
      </c>
      <c r="AN46" s="23" t="str">
        <f t="shared" si="30"/>
        <v>-</v>
      </c>
      <c r="AO46" s="15" t="str">
        <f t="shared" ref="AO46:AO47" si="68">IF(AO23-AM23=0,"-",AO23-AM23)</f>
        <v>-</v>
      </c>
      <c r="AP46" s="23" t="str">
        <f t="shared" si="54"/>
        <v>-</v>
      </c>
      <c r="AQ46" s="15" t="str">
        <f t="shared" ref="AQ46:AQ47" si="69">IF(AQ23-AO23=0,"-",AQ23-AO23)</f>
        <v>-</v>
      </c>
      <c r="AS46" s="19"/>
      <c r="AT46" s="66"/>
    </row>
    <row r="47" spans="2:46" ht="16.5" thickBot="1" x14ac:dyDescent="0.3">
      <c r="B47" s="5" t="s">
        <v>26</v>
      </c>
      <c r="D47" s="29"/>
      <c r="E47" s="30"/>
      <c r="F47" s="29"/>
      <c r="G47" s="30"/>
      <c r="H47" s="24">
        <f t="shared" si="34"/>
        <v>0</v>
      </c>
      <c r="I47" s="17" t="str">
        <f>IF(I24-G24=0,"-",I24-G24)</f>
        <v>-</v>
      </c>
      <c r="J47" s="24" t="str">
        <f t="shared" si="1"/>
        <v>-</v>
      </c>
      <c r="K47" s="17" t="str">
        <f>IF(K24-I24=0,"-",K24-I24)</f>
        <v>-</v>
      </c>
      <c r="L47" s="24">
        <f t="shared" si="3"/>
        <v>0</v>
      </c>
      <c r="M47" s="17" t="str">
        <f>IF(M24-K24=0,"-",M24-K24)</f>
        <v>-</v>
      </c>
      <c r="N47" s="24">
        <f t="shared" si="5"/>
        <v>-3.5828635025235922E-2</v>
      </c>
      <c r="O47" s="17">
        <f t="shared" si="55"/>
        <v>-0.11122677315694444</v>
      </c>
      <c r="P47" s="18">
        <f t="shared" si="7"/>
        <v>2.5779103823229454E-2</v>
      </c>
      <c r="Q47" s="17">
        <f t="shared" si="56"/>
        <v>8.0028907914467387E-2</v>
      </c>
      <c r="R47" s="18">
        <f t="shared" si="9"/>
        <v>0</v>
      </c>
      <c r="S47" s="17" t="str">
        <f t="shared" si="57"/>
        <v>-</v>
      </c>
      <c r="T47" s="24">
        <f t="shared" si="11"/>
        <v>3.2624849261586597E-5</v>
      </c>
      <c r="U47" s="17">
        <f t="shared" si="58"/>
        <v>1.0128090856757407E-4</v>
      </c>
      <c r="V47" s="24">
        <f t="shared" si="13"/>
        <v>4.0309264420962165E-2</v>
      </c>
      <c r="W47" s="17">
        <f t="shared" si="59"/>
        <v>0.12523776480519713</v>
      </c>
      <c r="X47" s="24">
        <f t="shared" si="14"/>
        <v>6.2430184532619837E-2</v>
      </c>
      <c r="Y47" s="17">
        <f t="shared" si="60"/>
        <v>0.31894537358123348</v>
      </c>
      <c r="Z47" s="18">
        <f t="shared" si="16"/>
        <v>-1.0874949753825192E-5</v>
      </c>
      <c r="AA47" s="17">
        <f t="shared" si="61"/>
        <v>-3.3760302855845303E-5</v>
      </c>
      <c r="AB47" s="18">
        <f t="shared" si="18"/>
        <v>-6.7800501013433045E-3</v>
      </c>
      <c r="AC47" s="17">
        <f t="shared" si="62"/>
        <v>-2.1048055391550635E-2</v>
      </c>
      <c r="AD47" s="18">
        <f t="shared" si="20"/>
        <v>0</v>
      </c>
      <c r="AE47" s="17" t="str">
        <f t="shared" si="63"/>
        <v>-</v>
      </c>
      <c r="AF47" s="24">
        <f t="shared" si="22"/>
        <v>4.0848123963166394E-4</v>
      </c>
      <c r="AG47" s="17">
        <f t="shared" si="64"/>
        <v>1.2680932485251706E-3</v>
      </c>
      <c r="AH47" s="18">
        <f t="shared" si="24"/>
        <v>-1.3876627746214343E-3</v>
      </c>
      <c r="AI47" s="17">
        <f t="shared" si="65"/>
        <v>-4.3078742057138797E-3</v>
      </c>
      <c r="AJ47" s="18">
        <f t="shared" si="26"/>
        <v>-1.4054107664801752E-2</v>
      </c>
      <c r="AK47" s="17">
        <f t="shared" si="66"/>
        <v>-4.3629712492678968E-2</v>
      </c>
      <c r="AL47" s="18">
        <f t="shared" si="28"/>
        <v>0</v>
      </c>
      <c r="AM47" s="17" t="str">
        <f t="shared" si="67"/>
        <v>-</v>
      </c>
      <c r="AN47" s="24">
        <f t="shared" si="30"/>
        <v>-1.4455447617416572E-2</v>
      </c>
      <c r="AO47" s="17">
        <f t="shared" si="68"/>
        <v>-4.1978480103050303E-2</v>
      </c>
      <c r="AP47" s="24">
        <f t="shared" si="54"/>
        <v>5.1788503421861032E-2</v>
      </c>
      <c r="AQ47" s="17">
        <f t="shared" si="69"/>
        <v>0.16343100000000038</v>
      </c>
      <c r="AS47" s="19"/>
      <c r="AT47" s="66"/>
    </row>
    <row r="49" spans="2:45" x14ac:dyDescent="0.25">
      <c r="D49" s="19">
        <f>MAX(D30:D47)</f>
        <v>0</v>
      </c>
      <c r="F49" s="19">
        <f>MAX(F30:F47)</f>
        <v>0</v>
      </c>
      <c r="H49" s="19">
        <f>MAX(H30:H47)</f>
        <v>0</v>
      </c>
      <c r="J49" s="19">
        <f>MAX(J30:J47)</f>
        <v>0</v>
      </c>
      <c r="L49" s="19">
        <f>MAX(L30:L47)</f>
        <v>0</v>
      </c>
      <c r="N49" s="19">
        <f>MAX(N30:N47)</f>
        <v>1.6447368421052655E-2</v>
      </c>
      <c r="P49" s="19">
        <f>MAX(P30:P47)</f>
        <v>2.979036410445024E-2</v>
      </c>
      <c r="R49" s="19">
        <f>MAX(R30:R47)</f>
        <v>0</v>
      </c>
      <c r="T49" s="19">
        <f>MAX(T30:T47)</f>
        <v>5.9885071280540991E-4</v>
      </c>
      <c r="V49" s="19">
        <f>MAX(V30:V47)</f>
        <v>4.6871593634183362E-2</v>
      </c>
      <c r="X49" s="19">
        <f>MAX(X30:X47)</f>
        <v>9.4384554048268621E-2</v>
      </c>
      <c r="Z49" s="19">
        <f>MAX(Z30:Z47)</f>
        <v>0</v>
      </c>
      <c r="AB49" s="19">
        <f>MAX(AB30:AB47)</f>
        <v>8.2611174662816644E-4</v>
      </c>
      <c r="AD49" s="19">
        <f>MAX(AD30:AD47)</f>
        <v>0</v>
      </c>
      <c r="AF49" s="19">
        <f>MAX(AF30:AF47)</f>
        <v>3.6184210526316152E-2</v>
      </c>
      <c r="AH49" s="19">
        <f>MAX(AH30:AH47)</f>
        <v>9.4871563301790474E-5</v>
      </c>
      <c r="AJ49" s="19">
        <f>MAX(AJ30:AJ47)</f>
        <v>2.8284585931599437E-3</v>
      </c>
      <c r="AL49" s="19">
        <f>MAX(AL30:AL47)</f>
        <v>0</v>
      </c>
      <c r="AN49" s="19">
        <f>MAX(AN30:AN47)</f>
        <v>2.5954820392793843E-2</v>
      </c>
      <c r="AP49" s="19">
        <f>MAX(AP30:AP47)</f>
        <v>9.2539319362735295E-2</v>
      </c>
    </row>
    <row r="50" spans="2:45" ht="179.25" customHeight="1" x14ac:dyDescent="0.25">
      <c r="B50" s="20" t="s">
        <v>28</v>
      </c>
      <c r="C50" s="21"/>
      <c r="D50" s="88"/>
      <c r="E50" s="89"/>
      <c r="F50" s="86"/>
      <c r="G50" s="87"/>
      <c r="H50" s="86"/>
      <c r="I50" s="87"/>
      <c r="J50" s="86" t="s">
        <v>33</v>
      </c>
      <c r="K50" s="87"/>
      <c r="L50" s="86" t="s">
        <v>110</v>
      </c>
      <c r="M50" s="87"/>
      <c r="N50" s="86" t="s">
        <v>110</v>
      </c>
      <c r="O50" s="87"/>
      <c r="P50" s="86" t="s">
        <v>110</v>
      </c>
      <c r="Q50" s="87"/>
      <c r="R50" s="86" t="s">
        <v>33</v>
      </c>
      <c r="S50" s="87"/>
      <c r="T50" s="86" t="s">
        <v>33</v>
      </c>
      <c r="U50" s="87"/>
      <c r="V50" s="86" t="s">
        <v>34</v>
      </c>
      <c r="W50" s="87"/>
      <c r="X50" s="86" t="s">
        <v>34</v>
      </c>
      <c r="Y50" s="87"/>
      <c r="Z50" s="86" t="s">
        <v>33</v>
      </c>
      <c r="AA50" s="87"/>
      <c r="AB50" s="86" t="s">
        <v>33</v>
      </c>
      <c r="AC50" s="87"/>
      <c r="AD50" s="86" t="s">
        <v>29</v>
      </c>
      <c r="AE50" s="87"/>
      <c r="AF50" s="86" t="s">
        <v>34</v>
      </c>
      <c r="AG50" s="87"/>
      <c r="AH50" s="86" t="s">
        <v>33</v>
      </c>
      <c r="AI50" s="87"/>
      <c r="AJ50" s="86" t="s">
        <v>34</v>
      </c>
      <c r="AK50" s="87"/>
      <c r="AL50" s="86" t="s">
        <v>110</v>
      </c>
      <c r="AM50" s="87"/>
      <c r="AN50" s="86" t="s">
        <v>99</v>
      </c>
      <c r="AO50" s="87"/>
      <c r="AP50" s="90" t="s">
        <v>100</v>
      </c>
      <c r="AQ50" s="91"/>
      <c r="AR50" s="92"/>
      <c r="AS50" s="93"/>
    </row>
  </sheetData>
  <mergeCells count="61"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  <mergeCell ref="Z4:AA4"/>
    <mergeCell ref="AB4:AC4"/>
    <mergeCell ref="AD4:AE4"/>
    <mergeCell ref="AF4:AG4"/>
    <mergeCell ref="AH4:AI4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AL50:AM50"/>
    <mergeCell ref="Z50:AA50"/>
    <mergeCell ref="AB50:AC50"/>
    <mergeCell ref="AD50:AE50"/>
    <mergeCell ref="AF50:AG50"/>
    <mergeCell ref="AH50:AI50"/>
    <mergeCell ref="AJ50:AK50"/>
    <mergeCell ref="D4:E4"/>
    <mergeCell ref="D50:E50"/>
    <mergeCell ref="F4:G4"/>
    <mergeCell ref="F50:G50"/>
    <mergeCell ref="D27:E27"/>
    <mergeCell ref="F27:G27"/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</mergeCells>
  <conditionalFormatting sqref="J30:J47 L30:L47 P30:P47 R30:R48 T30:T47 AB30:AB47 AD30:AD47 AF30:AF47 AH30:AH47 AJ30:AJ47 AL30:AL47 AN30:AN47 AP30:AP47 V30:V47 X30:X47 Z30:Z47">
    <cfRule type="cellIs" dxfId="3" priority="2" operator="between">
      <formula>0.03</formula>
      <formula>99.9</formula>
    </cfRule>
    <cfRule type="cellIs" dxfId="2" priority="1" operator="between">
      <formula>-0.03</formula>
      <formula>-9999.9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22" style="42" bestFit="1" customWidth="1"/>
    <col min="4" max="4" width="5.85546875" style="42" customWidth="1"/>
    <col min="5" max="7" width="10.28515625" style="42" bestFit="1" customWidth="1"/>
    <col min="8" max="8" width="13.140625" style="42" customWidth="1"/>
    <col min="9" max="9" width="15.85546875" style="42" bestFit="1" customWidth="1"/>
    <col min="10" max="10" width="14.85546875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83" style="42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1" spans="1:17" ht="15" customHeight="1" x14ac:dyDescent="0.2">
      <c r="B1" s="67"/>
    </row>
    <row r="2" spans="1:17" ht="18.75" x14ac:dyDescent="0.2">
      <c r="B2" s="41" t="s">
        <v>85</v>
      </c>
    </row>
    <row r="4" spans="1:17" ht="45.75" customHeight="1" x14ac:dyDescent="0.2">
      <c r="B4" s="94" t="s">
        <v>104</v>
      </c>
      <c r="C4" s="95"/>
      <c r="D4" s="95"/>
      <c r="E4" s="95"/>
      <c r="F4" s="95"/>
      <c r="G4" s="95"/>
      <c r="H4" s="95"/>
      <c r="I4" s="95"/>
      <c r="J4" s="95"/>
      <c r="K4" s="95"/>
      <c r="L4" s="96"/>
      <c r="M4" s="97" t="s">
        <v>35</v>
      </c>
      <c r="N4" s="98"/>
      <c r="O4" s="99"/>
      <c r="P4" s="99"/>
      <c r="Q4" s="100"/>
    </row>
    <row r="5" spans="1:17" ht="45.75" customHeight="1" thickBot="1" x14ac:dyDescent="0.25">
      <c r="A5" s="43"/>
      <c r="B5" s="44"/>
      <c r="C5" s="44" t="s">
        <v>36</v>
      </c>
      <c r="D5" s="44" t="s">
        <v>37</v>
      </c>
      <c r="E5" s="44" t="s">
        <v>38</v>
      </c>
      <c r="F5" s="44" t="s">
        <v>39</v>
      </c>
      <c r="G5" s="44" t="s">
        <v>40</v>
      </c>
      <c r="H5" s="44" t="s">
        <v>41</v>
      </c>
      <c r="I5" s="44" t="s">
        <v>42</v>
      </c>
      <c r="J5" s="44" t="s">
        <v>43</v>
      </c>
      <c r="K5" s="44" t="s">
        <v>44</v>
      </c>
      <c r="L5" s="44" t="s">
        <v>45</v>
      </c>
      <c r="M5" s="44" t="s">
        <v>46</v>
      </c>
      <c r="N5" s="44" t="s">
        <v>47</v>
      </c>
      <c r="O5" s="44" t="s">
        <v>48</v>
      </c>
      <c r="P5" s="44" t="s">
        <v>49</v>
      </c>
      <c r="Q5" s="44" t="s">
        <v>50</v>
      </c>
    </row>
    <row r="6" spans="1:17" ht="15" customHeight="1" x14ac:dyDescent="0.2">
      <c r="A6" s="43"/>
      <c r="B6" s="45" t="s">
        <v>13</v>
      </c>
      <c r="C6" s="69" t="s">
        <v>86</v>
      </c>
      <c r="D6" s="70">
        <v>1</v>
      </c>
      <c r="E6" s="68">
        <v>3.0379999999999998</v>
      </c>
      <c r="F6" s="46"/>
      <c r="G6" s="47">
        <v>0</v>
      </c>
      <c r="H6" s="48">
        <v>3.31</v>
      </c>
      <c r="I6" s="49"/>
      <c r="J6" s="47"/>
      <c r="K6" s="49"/>
      <c r="L6" s="62"/>
      <c r="M6" s="59">
        <v>3.3656434256734218</v>
      </c>
      <c r="N6" s="73">
        <v>3.2187072422619321</v>
      </c>
      <c r="O6" s="75">
        <f>(M6/N6)-1</f>
        <v>4.5650682821414712E-2</v>
      </c>
      <c r="P6" s="78">
        <v>124.10449244845604</v>
      </c>
      <c r="Q6" s="80" t="s">
        <v>106</v>
      </c>
    </row>
    <row r="7" spans="1:17" ht="15" customHeight="1" x14ac:dyDescent="0.2">
      <c r="A7" s="43"/>
      <c r="B7" s="50" t="s">
        <v>14</v>
      </c>
      <c r="C7" s="69" t="s">
        <v>87</v>
      </c>
      <c r="D7" s="70">
        <v>2</v>
      </c>
      <c r="E7" s="51">
        <v>3.141</v>
      </c>
      <c r="F7" s="51">
        <v>0.28299999999999997</v>
      </c>
      <c r="G7" s="51"/>
      <c r="H7" s="52">
        <v>3.31</v>
      </c>
      <c r="I7" s="53"/>
      <c r="J7" s="54"/>
      <c r="K7" s="53"/>
      <c r="L7" s="63"/>
      <c r="M7" s="55">
        <v>2.0238789476213057</v>
      </c>
      <c r="N7" s="72">
        <v>1.973045360048717</v>
      </c>
      <c r="O7" s="76">
        <f>(M7/N7)-1</f>
        <v>2.576402377861875E-2</v>
      </c>
      <c r="P7" s="77">
        <v>130.75341197501714</v>
      </c>
      <c r="Q7" s="58" t="s">
        <v>106</v>
      </c>
    </row>
    <row r="8" spans="1:17" ht="15" customHeight="1" x14ac:dyDescent="0.2">
      <c r="A8" s="43"/>
      <c r="B8" s="50" t="s">
        <v>15</v>
      </c>
      <c r="C8" s="69" t="s">
        <v>88</v>
      </c>
      <c r="D8" s="70">
        <v>2</v>
      </c>
      <c r="E8" s="51">
        <v>0.33200000000000002</v>
      </c>
      <c r="F8" s="51"/>
      <c r="G8" s="51"/>
      <c r="H8" s="52"/>
      <c r="I8" s="53"/>
      <c r="J8" s="54"/>
      <c r="K8" s="53"/>
      <c r="L8" s="63"/>
      <c r="M8" s="55">
        <v>0.33200000000000002</v>
      </c>
      <c r="N8" s="72">
        <v>0.30400000000000005</v>
      </c>
      <c r="O8" s="76">
        <f t="shared" ref="O8:O31" si="0">(M8/N8)-1</f>
        <v>9.210526315789469E-2</v>
      </c>
      <c r="P8" s="77">
        <v>13.881426287983491</v>
      </c>
      <c r="Q8" s="58" t="s">
        <v>107</v>
      </c>
    </row>
    <row r="9" spans="1:17" ht="15" customHeight="1" x14ac:dyDescent="0.2">
      <c r="A9" s="43"/>
      <c r="B9" s="50" t="s">
        <v>16</v>
      </c>
      <c r="C9" s="69" t="s">
        <v>89</v>
      </c>
      <c r="D9" s="70">
        <v>3</v>
      </c>
      <c r="E9" s="51">
        <v>2.6709999999999998</v>
      </c>
      <c r="F9" s="51"/>
      <c r="G9" s="51"/>
      <c r="H9" s="52">
        <v>3.31</v>
      </c>
      <c r="I9" s="53"/>
      <c r="J9" s="54"/>
      <c r="K9" s="53"/>
      <c r="L9" s="63"/>
      <c r="M9" s="55">
        <v>2.7536052210096336</v>
      </c>
      <c r="N9" s="72">
        <v>2.4959352811682076</v>
      </c>
      <c r="O9" s="76">
        <f t="shared" si="0"/>
        <v>0.10323582577863366</v>
      </c>
      <c r="P9" s="77">
        <v>402.73097839358212</v>
      </c>
      <c r="Q9" s="58" t="s">
        <v>106</v>
      </c>
    </row>
    <row r="10" spans="1:17" ht="15" customHeight="1" x14ac:dyDescent="0.2">
      <c r="A10" s="43"/>
      <c r="B10" s="50" t="s">
        <v>17</v>
      </c>
      <c r="C10" s="69" t="s">
        <v>90</v>
      </c>
      <c r="D10" s="70">
        <v>4</v>
      </c>
      <c r="E10" s="51">
        <v>2.7930000000000001</v>
      </c>
      <c r="F10" s="51">
        <v>0.253</v>
      </c>
      <c r="G10" s="51"/>
      <c r="H10" s="52">
        <v>3.31</v>
      </c>
      <c r="I10" s="53"/>
      <c r="J10" s="54"/>
      <c r="K10" s="53"/>
      <c r="L10" s="63"/>
      <c r="M10" s="55">
        <v>2.1416976789820956</v>
      </c>
      <c r="N10" s="72">
        <v>1.955683101735511</v>
      </c>
      <c r="O10" s="76">
        <f t="shared" si="0"/>
        <v>9.511488700879589E-2</v>
      </c>
      <c r="P10" s="77">
        <v>543.56879253710576</v>
      </c>
      <c r="Q10" s="58" t="s">
        <v>97</v>
      </c>
    </row>
    <row r="11" spans="1:17" ht="15" customHeight="1" x14ac:dyDescent="0.2">
      <c r="A11" s="43"/>
      <c r="B11" s="50" t="s">
        <v>18</v>
      </c>
      <c r="C11" s="69" t="s">
        <v>91</v>
      </c>
      <c r="D11" s="70">
        <v>4</v>
      </c>
      <c r="E11" s="51">
        <v>0.247</v>
      </c>
      <c r="F11" s="51"/>
      <c r="G11" s="51"/>
      <c r="H11" s="52"/>
      <c r="I11" s="53"/>
      <c r="J11" s="54"/>
      <c r="K11" s="53"/>
      <c r="L11" s="63"/>
      <c r="M11" s="55">
        <v>0.247</v>
      </c>
      <c r="N11" s="72">
        <v>0.252</v>
      </c>
      <c r="O11" s="76">
        <f t="shared" si="0"/>
        <v>-1.9841269841269882E-2</v>
      </c>
      <c r="P11" s="77">
        <v>16.402981039237993</v>
      </c>
      <c r="Q11" s="58" t="s">
        <v>107</v>
      </c>
    </row>
    <row r="12" spans="1:17" x14ac:dyDescent="0.2">
      <c r="A12" s="43"/>
      <c r="B12" s="50" t="s">
        <v>19</v>
      </c>
      <c r="C12" s="69" t="s">
        <v>92</v>
      </c>
      <c r="D12" s="70" t="s">
        <v>84</v>
      </c>
      <c r="E12" s="51">
        <v>2.7090000000000001</v>
      </c>
      <c r="F12" s="51">
        <v>0.22700000000000001</v>
      </c>
      <c r="G12" s="51"/>
      <c r="H12" s="52">
        <v>22.92</v>
      </c>
      <c r="I12" s="53"/>
      <c r="J12" s="54"/>
      <c r="K12" s="53"/>
      <c r="L12" s="63"/>
      <c r="M12" s="55">
        <v>2.3006020196502921</v>
      </c>
      <c r="N12" s="72">
        <v>2.0854450586686317</v>
      </c>
      <c r="O12" s="76">
        <f t="shared" si="0"/>
        <v>0.10317076447893503</v>
      </c>
      <c r="P12" s="77">
        <v>2529.3114335707055</v>
      </c>
      <c r="Q12" s="58" t="s">
        <v>97</v>
      </c>
    </row>
    <row r="13" spans="1:17" ht="15" customHeight="1" x14ac:dyDescent="0.2">
      <c r="A13" s="43"/>
      <c r="B13" s="50" t="s">
        <v>20</v>
      </c>
      <c r="C13" s="69" t="s">
        <v>93</v>
      </c>
      <c r="D13" s="70" t="s">
        <v>84</v>
      </c>
      <c r="E13" s="51">
        <v>2.3010000000000002</v>
      </c>
      <c r="F13" s="51">
        <v>0.192</v>
      </c>
      <c r="G13" s="51"/>
      <c r="H13" s="52">
        <v>67.34</v>
      </c>
      <c r="I13" s="53"/>
      <c r="J13" s="54"/>
      <c r="K13" s="53"/>
      <c r="L13" s="63"/>
      <c r="M13" s="55">
        <v>2.0451260350985931</v>
      </c>
      <c r="N13" s="72">
        <v>1.8317635300506525</v>
      </c>
      <c r="O13" s="76">
        <f t="shared" si="0"/>
        <v>0.11647928433319166</v>
      </c>
      <c r="P13" s="77">
        <v>2583.9927230231688</v>
      </c>
      <c r="Q13" s="58" t="s">
        <v>97</v>
      </c>
    </row>
    <row r="14" spans="1:17" ht="15" customHeight="1" x14ac:dyDescent="0.2">
      <c r="A14" s="43"/>
      <c r="B14" s="50" t="s">
        <v>21</v>
      </c>
      <c r="C14" s="69"/>
      <c r="D14" s="70" t="s">
        <v>84</v>
      </c>
      <c r="E14" s="51">
        <v>1.714</v>
      </c>
      <c r="F14" s="51">
        <v>0.14099999999999999</v>
      </c>
      <c r="G14" s="51"/>
      <c r="H14" s="52">
        <v>237.74</v>
      </c>
      <c r="I14" s="53"/>
      <c r="J14" s="54"/>
      <c r="K14" s="53"/>
      <c r="L14" s="64" t="s">
        <v>94</v>
      </c>
      <c r="M14" s="55">
        <v>1.8364663532018517</v>
      </c>
      <c r="N14" s="72">
        <v>1.7071488588374006</v>
      </c>
      <c r="O14" s="76">
        <f t="shared" si="0"/>
        <v>7.5750567207430564E-2</v>
      </c>
      <c r="P14" s="77">
        <v>3260.954944322059</v>
      </c>
      <c r="Q14" s="58" t="s">
        <v>108</v>
      </c>
    </row>
    <row r="15" spans="1:17" ht="15" customHeight="1" x14ac:dyDescent="0.2">
      <c r="A15" s="43"/>
      <c r="B15" s="50" t="s">
        <v>22</v>
      </c>
      <c r="C15" s="69">
        <v>801</v>
      </c>
      <c r="D15" s="70"/>
      <c r="E15" s="51">
        <v>14.135</v>
      </c>
      <c r="F15" s="51">
        <v>1.1399999999999999</v>
      </c>
      <c r="G15" s="51">
        <v>0.16</v>
      </c>
      <c r="H15" s="52">
        <v>11.51</v>
      </c>
      <c r="I15" s="52">
        <v>3.35</v>
      </c>
      <c r="J15" s="57">
        <v>0.38100000000000001</v>
      </c>
      <c r="K15" s="52">
        <v>3.35</v>
      </c>
      <c r="L15" s="65"/>
      <c r="M15" s="55">
        <v>2.300791662168991</v>
      </c>
      <c r="N15" s="72">
        <v>1.9244708453324739</v>
      </c>
      <c r="O15" s="76">
        <f t="shared" si="0"/>
        <v>0.19554508593841713</v>
      </c>
      <c r="P15" s="77">
        <v>7136.5763800317372</v>
      </c>
      <c r="Q15" s="58" t="s">
        <v>106</v>
      </c>
    </row>
    <row r="16" spans="1:17" ht="15" customHeight="1" x14ac:dyDescent="0.2">
      <c r="A16" s="43"/>
      <c r="B16" s="50" t="s">
        <v>23</v>
      </c>
      <c r="C16" s="69">
        <v>802</v>
      </c>
      <c r="D16" s="70"/>
      <c r="E16" s="51">
        <v>13.92</v>
      </c>
      <c r="F16" s="51">
        <v>1.0509999999999999</v>
      </c>
      <c r="G16" s="51">
        <v>0.153</v>
      </c>
      <c r="H16" s="52">
        <v>47.6</v>
      </c>
      <c r="I16" s="52">
        <v>3.39</v>
      </c>
      <c r="J16" s="57">
        <v>0.35099999999999998</v>
      </c>
      <c r="K16" s="52">
        <v>3.39</v>
      </c>
      <c r="L16" s="65"/>
      <c r="M16" s="55">
        <v>2.1342965533965561</v>
      </c>
      <c r="N16" s="72">
        <v>1.857906222501736</v>
      </c>
      <c r="O16" s="76">
        <f t="shared" si="0"/>
        <v>0.14876441423542408</v>
      </c>
      <c r="P16" s="77">
        <v>15318.520203565917</v>
      </c>
      <c r="Q16" s="58" t="s">
        <v>106</v>
      </c>
    </row>
    <row r="17" spans="1:17" ht="15" customHeight="1" x14ac:dyDescent="0.2">
      <c r="A17" s="43"/>
      <c r="B17" s="50" t="s">
        <v>24</v>
      </c>
      <c r="C17" s="69">
        <v>803</v>
      </c>
      <c r="D17" s="70"/>
      <c r="E17" s="51">
        <v>10.750999999999999</v>
      </c>
      <c r="F17" s="51">
        <v>0.73099999999999998</v>
      </c>
      <c r="G17" s="51">
        <v>0.113</v>
      </c>
      <c r="H17" s="52">
        <v>96.6</v>
      </c>
      <c r="I17" s="52">
        <v>3.06</v>
      </c>
      <c r="J17" s="57">
        <v>0.249</v>
      </c>
      <c r="K17" s="52">
        <v>3.06</v>
      </c>
      <c r="L17" s="65"/>
      <c r="M17" s="55">
        <v>1.4811520039973232</v>
      </c>
      <c r="N17" s="72">
        <v>1.2980540034863932</v>
      </c>
      <c r="O17" s="76">
        <f t="shared" si="0"/>
        <v>0.1410557650291544</v>
      </c>
      <c r="P17" s="77">
        <v>38269.304178028513</v>
      </c>
      <c r="Q17" s="58" t="s">
        <v>97</v>
      </c>
    </row>
    <row r="18" spans="1:17" ht="15" customHeight="1" x14ac:dyDescent="0.2">
      <c r="A18" s="43"/>
      <c r="B18" s="50" t="s">
        <v>25</v>
      </c>
      <c r="C18" s="69"/>
      <c r="D18" s="70"/>
      <c r="E18" s="51">
        <v>8.4719999999999995</v>
      </c>
      <c r="F18" s="51">
        <v>0.50900000000000001</v>
      </c>
      <c r="G18" s="51">
        <v>8.4000000000000005E-2</v>
      </c>
      <c r="H18" s="52">
        <v>92.62</v>
      </c>
      <c r="I18" s="52">
        <v>2.4500000000000002</v>
      </c>
      <c r="J18" s="57">
        <v>0.20799999999999999</v>
      </c>
      <c r="K18" s="52">
        <v>2.4500000000000002</v>
      </c>
      <c r="L18" s="64">
        <v>804</v>
      </c>
      <c r="M18" s="55"/>
      <c r="N18" s="72" t="s">
        <v>83</v>
      </c>
      <c r="O18" s="56"/>
      <c r="P18" s="77"/>
      <c r="Q18" s="58" t="s">
        <v>101</v>
      </c>
    </row>
    <row r="19" spans="1:17" ht="15" customHeight="1" x14ac:dyDescent="0.2">
      <c r="A19" s="43"/>
      <c r="B19" s="50" t="s">
        <v>79</v>
      </c>
      <c r="C19" s="71">
        <v>761</v>
      </c>
      <c r="D19" s="70">
        <v>8</v>
      </c>
      <c r="E19" s="51">
        <v>2.9870000000000001</v>
      </c>
      <c r="F19" s="51"/>
      <c r="G19" s="51"/>
      <c r="H19" s="52"/>
      <c r="I19" s="53"/>
      <c r="J19" s="54"/>
      <c r="K19" s="53"/>
      <c r="L19" s="63" t="s">
        <v>105</v>
      </c>
      <c r="M19" s="55">
        <v>2.9870000000000005</v>
      </c>
      <c r="N19" s="72">
        <v>2.7189999999999999</v>
      </c>
      <c r="O19" s="76">
        <f t="shared" si="0"/>
        <v>9.8565649135711864E-2</v>
      </c>
      <c r="P19" s="77">
        <v>3983.9146616073494</v>
      </c>
      <c r="Q19" s="58" t="s">
        <v>108</v>
      </c>
    </row>
    <row r="20" spans="1:17" ht="15" customHeight="1" x14ac:dyDescent="0.2">
      <c r="A20" s="43"/>
      <c r="B20" s="50" t="s">
        <v>80</v>
      </c>
      <c r="C20" s="71">
        <v>771</v>
      </c>
      <c r="D20" s="70">
        <v>1</v>
      </c>
      <c r="E20" s="51">
        <v>3.492</v>
      </c>
      <c r="F20" s="51"/>
      <c r="G20" s="51"/>
      <c r="H20" s="52"/>
      <c r="I20" s="53"/>
      <c r="J20" s="54"/>
      <c r="K20" s="53"/>
      <c r="L20" s="63" t="s">
        <v>105</v>
      </c>
      <c r="M20" s="55">
        <v>3.492</v>
      </c>
      <c r="N20" s="72">
        <v>3.1829999999999998</v>
      </c>
      <c r="O20" s="76">
        <f t="shared" si="0"/>
        <v>9.7078228086710627E-2</v>
      </c>
      <c r="P20" s="77">
        <v>1173.1354876328212</v>
      </c>
      <c r="Q20" s="58" t="s">
        <v>108</v>
      </c>
    </row>
    <row r="21" spans="1:17" ht="15" customHeight="1" x14ac:dyDescent="0.2">
      <c r="A21" s="43"/>
      <c r="B21" s="50" t="s">
        <v>81</v>
      </c>
      <c r="C21" s="71">
        <v>781</v>
      </c>
      <c r="D21" s="70">
        <v>1</v>
      </c>
      <c r="E21" s="51">
        <v>5.1829999999999998</v>
      </c>
      <c r="F21" s="51"/>
      <c r="G21" s="51"/>
      <c r="H21" s="52"/>
      <c r="I21" s="53"/>
      <c r="J21" s="54"/>
      <c r="K21" s="53"/>
      <c r="L21" s="63" t="s">
        <v>105</v>
      </c>
      <c r="M21" s="55">
        <v>5.1829999999999998</v>
      </c>
      <c r="N21" s="72">
        <v>4.5869999999999997</v>
      </c>
      <c r="O21" s="76">
        <f t="shared" si="0"/>
        <v>0.12993241770220187</v>
      </c>
      <c r="P21" s="77">
        <v>44.563855182496617</v>
      </c>
      <c r="Q21" s="58" t="s">
        <v>108</v>
      </c>
    </row>
    <row r="22" spans="1:17" ht="15" customHeight="1" x14ac:dyDescent="0.2">
      <c r="A22" s="43"/>
      <c r="B22" s="50" t="s">
        <v>82</v>
      </c>
      <c r="C22" s="71">
        <v>791</v>
      </c>
      <c r="D22" s="70">
        <v>1</v>
      </c>
      <c r="E22" s="51">
        <v>2.673</v>
      </c>
      <c r="F22" s="51"/>
      <c r="G22" s="51"/>
      <c r="H22" s="52"/>
      <c r="I22" s="53"/>
      <c r="J22" s="54"/>
      <c r="K22" s="53"/>
      <c r="L22" s="63" t="s">
        <v>105</v>
      </c>
      <c r="M22" s="55"/>
      <c r="N22" s="72"/>
      <c r="O22" s="56"/>
      <c r="P22" s="77"/>
      <c r="Q22" s="58" t="s">
        <v>109</v>
      </c>
    </row>
    <row r="23" spans="1:17" ht="15" customHeight="1" x14ac:dyDescent="0.2">
      <c r="A23" s="43"/>
      <c r="B23" s="50" t="s">
        <v>26</v>
      </c>
      <c r="C23" s="69">
        <v>811</v>
      </c>
      <c r="D23" s="70"/>
      <c r="E23" s="51">
        <v>51.55</v>
      </c>
      <c r="F23" s="51">
        <v>2.7549999999999999</v>
      </c>
      <c r="G23" s="51">
        <v>1.611</v>
      </c>
      <c r="H23" s="52"/>
      <c r="I23" s="53"/>
      <c r="J23" s="54"/>
      <c r="K23" s="53"/>
      <c r="L23" s="63"/>
      <c r="M23" s="55">
        <v>3.4972890000000003</v>
      </c>
      <c r="N23" s="72">
        <v>3.1044100083243995</v>
      </c>
      <c r="O23" s="76">
        <f t="shared" si="0"/>
        <v>0.12655512339610597</v>
      </c>
      <c r="P23" s="77">
        <v>433812.73632174829</v>
      </c>
      <c r="Q23" s="58" t="s">
        <v>108</v>
      </c>
    </row>
    <row r="24" spans="1:17" ht="15" customHeight="1" x14ac:dyDescent="0.2">
      <c r="A24" s="43"/>
      <c r="B24" s="50" t="s">
        <v>51</v>
      </c>
      <c r="C24" s="69">
        <v>961</v>
      </c>
      <c r="D24" s="70">
        <v>8</v>
      </c>
      <c r="E24" s="51">
        <v>-0.97299999999999998</v>
      </c>
      <c r="F24" s="51"/>
      <c r="G24" s="51"/>
      <c r="H24" s="52"/>
      <c r="I24" s="53"/>
      <c r="J24" s="54"/>
      <c r="K24" s="53"/>
      <c r="L24" s="63"/>
      <c r="M24" s="55">
        <v>-0.97299999999999998</v>
      </c>
      <c r="N24" s="72">
        <v>-0.89800000000000002</v>
      </c>
      <c r="O24" s="76">
        <f t="shared" si="0"/>
        <v>8.351893095768359E-2</v>
      </c>
      <c r="P24" s="77">
        <v>-136.65066510388365</v>
      </c>
      <c r="Q24" s="81"/>
    </row>
    <row r="25" spans="1:17" ht="15" customHeight="1" x14ac:dyDescent="0.2">
      <c r="A25" s="43"/>
      <c r="B25" s="50" t="s">
        <v>52</v>
      </c>
      <c r="C25" s="69">
        <v>962</v>
      </c>
      <c r="D25" s="70">
        <v>8</v>
      </c>
      <c r="E25" s="51">
        <v>-0.77400000000000002</v>
      </c>
      <c r="F25" s="51"/>
      <c r="G25" s="51"/>
      <c r="H25" s="52"/>
      <c r="I25" s="53"/>
      <c r="J25" s="54"/>
      <c r="K25" s="53"/>
      <c r="L25" s="63"/>
      <c r="M25" s="55"/>
      <c r="N25" s="72"/>
      <c r="O25" s="56"/>
      <c r="P25" s="77"/>
      <c r="Q25" s="81"/>
    </row>
    <row r="26" spans="1:17" x14ac:dyDescent="0.2">
      <c r="A26" s="43"/>
      <c r="B26" s="50" t="s">
        <v>53</v>
      </c>
      <c r="C26" s="69">
        <v>971</v>
      </c>
      <c r="D26" s="70"/>
      <c r="E26" s="51">
        <v>-0.97299999999999998</v>
      </c>
      <c r="F26" s="51"/>
      <c r="G26" s="51"/>
      <c r="H26" s="52"/>
      <c r="I26" s="53"/>
      <c r="J26" s="57">
        <v>0.247</v>
      </c>
      <c r="K26" s="53"/>
      <c r="L26" s="63"/>
      <c r="M26" s="55">
        <v>-0.95984685880354581</v>
      </c>
      <c r="N26" s="72">
        <v>-0.81490794896892549</v>
      </c>
      <c r="O26" s="76">
        <f t="shared" si="0"/>
        <v>0.17785924167018674</v>
      </c>
      <c r="P26" s="77">
        <v>-919.49487259864998</v>
      </c>
      <c r="Q26" s="81"/>
    </row>
    <row r="27" spans="1:17" ht="15" customHeight="1" x14ac:dyDescent="0.2">
      <c r="A27" s="43"/>
      <c r="B27" s="50" t="s">
        <v>54</v>
      </c>
      <c r="C27" s="69">
        <v>981</v>
      </c>
      <c r="D27" s="70"/>
      <c r="E27" s="51">
        <v>-9.6449999999999996</v>
      </c>
      <c r="F27" s="51">
        <v>-1.0409999999999999</v>
      </c>
      <c r="G27" s="51">
        <v>-0.125</v>
      </c>
      <c r="H27" s="52"/>
      <c r="I27" s="53"/>
      <c r="J27" s="57">
        <v>0.247</v>
      </c>
      <c r="K27" s="53"/>
      <c r="L27" s="63"/>
      <c r="M27" s="55">
        <v>-1.2516518343090925</v>
      </c>
      <c r="N27" s="72">
        <v>-1.8242730966109535</v>
      </c>
      <c r="O27" s="76">
        <f t="shared" si="0"/>
        <v>-0.31389009867308193</v>
      </c>
      <c r="P27" s="77">
        <v>-835.60880827503581</v>
      </c>
      <c r="Q27" s="81"/>
    </row>
    <row r="28" spans="1:17" ht="15" customHeight="1" x14ac:dyDescent="0.2">
      <c r="A28" s="43"/>
      <c r="B28" s="50" t="s">
        <v>55</v>
      </c>
      <c r="C28" s="69">
        <v>972</v>
      </c>
      <c r="D28" s="70"/>
      <c r="E28" s="51">
        <v>-0.77400000000000002</v>
      </c>
      <c r="F28" s="51"/>
      <c r="G28" s="51"/>
      <c r="H28" s="52"/>
      <c r="I28" s="53"/>
      <c r="J28" s="57">
        <v>0.20100000000000001</v>
      </c>
      <c r="K28" s="53"/>
      <c r="L28" s="63"/>
      <c r="M28" s="55">
        <v>-0.7710343225092825</v>
      </c>
      <c r="N28" s="72">
        <v>-0.6894204846256683</v>
      </c>
      <c r="O28" s="76">
        <f t="shared" si="0"/>
        <v>0.11838034944367481</v>
      </c>
      <c r="P28" s="77">
        <v>-144.26736509945144</v>
      </c>
      <c r="Q28" s="81"/>
    </row>
    <row r="29" spans="1:17" ht="15" customHeight="1" x14ac:dyDescent="0.2">
      <c r="A29" s="43"/>
      <c r="B29" s="50" t="s">
        <v>56</v>
      </c>
      <c r="C29" s="69">
        <v>982</v>
      </c>
      <c r="D29" s="70"/>
      <c r="E29" s="51">
        <v>-7.742</v>
      </c>
      <c r="F29" s="51">
        <v>-0.81499999999999995</v>
      </c>
      <c r="G29" s="51">
        <v>-9.9000000000000005E-2</v>
      </c>
      <c r="H29" s="52"/>
      <c r="I29" s="53"/>
      <c r="J29" s="57">
        <v>0.20100000000000001</v>
      </c>
      <c r="K29" s="53"/>
      <c r="L29" s="63"/>
      <c r="M29" s="55">
        <v>-0.98321418744299116</v>
      </c>
      <c r="N29" s="72">
        <v>-2.8045893736069445</v>
      </c>
      <c r="O29" s="76">
        <f t="shared" si="0"/>
        <v>-0.64942668730913267</v>
      </c>
      <c r="P29" s="77">
        <v>-483.91355195077489</v>
      </c>
      <c r="Q29" s="81"/>
    </row>
    <row r="30" spans="1:17" x14ac:dyDescent="0.2">
      <c r="A30" s="43"/>
      <c r="B30" s="50" t="s">
        <v>57</v>
      </c>
      <c r="C30" s="69">
        <v>973</v>
      </c>
      <c r="D30" s="70"/>
      <c r="E30" s="51">
        <v>-0.51500000000000001</v>
      </c>
      <c r="F30" s="51"/>
      <c r="G30" s="51"/>
      <c r="H30" s="52">
        <v>5.89</v>
      </c>
      <c r="I30" s="53"/>
      <c r="J30" s="57">
        <v>0.14199999999999999</v>
      </c>
      <c r="K30" s="53"/>
      <c r="L30" s="63"/>
      <c r="M30" s="55">
        <v>-0.50896664285263082</v>
      </c>
      <c r="N30" s="72">
        <v>-0.43497702387588255</v>
      </c>
      <c r="O30" s="76">
        <f t="shared" si="0"/>
        <v>0.17010006256758214</v>
      </c>
      <c r="P30" s="77">
        <v>-16676.186608268941</v>
      </c>
      <c r="Q30" s="81"/>
    </row>
    <row r="31" spans="1:17" x14ac:dyDescent="0.2">
      <c r="A31" s="43"/>
      <c r="B31" s="50" t="s">
        <v>58</v>
      </c>
      <c r="C31" s="69">
        <v>983</v>
      </c>
      <c r="D31" s="70"/>
      <c r="E31" s="51">
        <v>-5.2869999999999999</v>
      </c>
      <c r="F31" s="51">
        <v>-0.51800000000000002</v>
      </c>
      <c r="G31" s="51">
        <v>-6.5000000000000002E-2</v>
      </c>
      <c r="H31" s="52">
        <v>5.89</v>
      </c>
      <c r="I31" s="53"/>
      <c r="J31" s="57">
        <v>0.14199999999999999</v>
      </c>
      <c r="K31" s="53"/>
      <c r="L31" s="63"/>
      <c r="M31" s="55">
        <v>-0.52619211223755236</v>
      </c>
      <c r="N31" s="72">
        <v>-0.40634564841745002</v>
      </c>
      <c r="O31" s="76">
        <f t="shared" si="0"/>
        <v>0.29493723948282757</v>
      </c>
      <c r="P31" s="77">
        <v>-26767.822315523532</v>
      </c>
      <c r="Q31" s="81"/>
    </row>
    <row r="32" spans="1:17" x14ac:dyDescent="0.2">
      <c r="A32" s="43"/>
      <c r="B32" s="50" t="s">
        <v>60</v>
      </c>
      <c r="C32" s="69"/>
      <c r="D32" s="70"/>
      <c r="E32" s="51">
        <v>-0.36099999999999999</v>
      </c>
      <c r="F32" s="51"/>
      <c r="G32" s="51"/>
      <c r="H32" s="52">
        <v>5.89</v>
      </c>
      <c r="I32" s="53"/>
      <c r="J32" s="57">
        <v>8.5999999999999993E-2</v>
      </c>
      <c r="K32" s="53"/>
      <c r="L32" s="64" t="s">
        <v>95</v>
      </c>
      <c r="M32" s="55"/>
      <c r="N32" s="72"/>
      <c r="O32" s="56"/>
      <c r="P32" s="77"/>
      <c r="Q32" s="81"/>
    </row>
    <row r="33" spans="1:17" ht="15" customHeight="1" thickBot="1" x14ac:dyDescent="0.25">
      <c r="A33" s="43"/>
      <c r="B33" s="50" t="s">
        <v>59</v>
      </c>
      <c r="C33" s="69"/>
      <c r="D33" s="70"/>
      <c r="E33" s="51">
        <v>-3.83</v>
      </c>
      <c r="F33" s="51">
        <v>-0.34200000000000003</v>
      </c>
      <c r="G33" s="51">
        <v>-4.3999999999999997E-2</v>
      </c>
      <c r="H33" s="52">
        <v>5.89</v>
      </c>
      <c r="I33" s="53"/>
      <c r="J33" s="57">
        <v>8.5999999999999993E-2</v>
      </c>
      <c r="K33" s="53"/>
      <c r="L33" s="64" t="s">
        <v>96</v>
      </c>
      <c r="M33" s="60"/>
      <c r="N33" s="74"/>
      <c r="O33" s="61"/>
      <c r="P33" s="79"/>
      <c r="Q33" s="82"/>
    </row>
  </sheetData>
  <mergeCells count="2">
    <mergeCell ref="B4:L4"/>
    <mergeCell ref="M4:Q4"/>
  </mergeCells>
  <conditionalFormatting sqref="L6:L13 L15:L17 L19:L31 E6:K33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56" orientation="landscape" r:id="rId1"/>
  <ignoredErrors>
    <ignoredError sqref="L19:L22 L32:L33" numberStoredAsText="1"/>
    <ignoredError sqref="O6:O7 O26:O31 O23:O24 O19:O21 O8:O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2013-12-13T11:14:31Z</cp:lastPrinted>
  <dcterms:created xsi:type="dcterms:W3CDTF">2012-04-17T13:56:47Z</dcterms:created>
  <dcterms:modified xsi:type="dcterms:W3CDTF">2017-06-07T10:40:37Z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