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Historical charges\2016-2017\"/>
    </mc:Choice>
  </mc:AlternateContent>
  <bookViews>
    <workbookView xWindow="0" yWindow="0" windowWidth="25200" windowHeight="11985"/>
  </bookViews>
  <sheets>
    <sheet name="Instructions" sheetId="4" r:id="rId1"/>
    <sheet name="Detailed Breakdown" sheetId="2" r:id="rId2"/>
    <sheet name="Summary" sheetId="3" r:id="rId3"/>
  </sheets>
  <definedNames>
    <definedName name="_xlnm.Print_Area" localSheetId="1">'Detailed Breakdown'!$B$2:$AQ$52</definedName>
    <definedName name="_xlnm.Print_Area" localSheetId="2">Summary!$B$2:$Q$32</definedName>
  </definedNames>
  <calcPr calcId="152511"/>
</workbook>
</file>

<file path=xl/calcChain.xml><?xml version="1.0" encoding="utf-8"?>
<calcChain xmlns="http://schemas.openxmlformats.org/spreadsheetml/2006/main">
  <c r="O8" i="3" l="1"/>
  <c r="O7" i="3"/>
  <c r="O6" i="3"/>
  <c r="I33" i="2"/>
  <c r="I37" i="2"/>
  <c r="I41" i="2"/>
  <c r="I43" i="2"/>
  <c r="I47" i="2"/>
  <c r="AP40" i="2"/>
  <c r="AP41" i="2"/>
  <c r="AN41" i="2"/>
  <c r="AL40" i="2"/>
  <c r="AL41" i="2"/>
  <c r="AL48" i="2"/>
  <c r="AJ41" i="2"/>
  <c r="AF40" i="2"/>
  <c r="AF41" i="2"/>
  <c r="AF48" i="2"/>
  <c r="AH41" i="2"/>
  <c r="AH48" i="2"/>
  <c r="AD40" i="2"/>
  <c r="AD41" i="2"/>
  <c r="AD48" i="2"/>
  <c r="AB41" i="2"/>
  <c r="AB48" i="2"/>
  <c r="Z40" i="2"/>
  <c r="Z41" i="2"/>
  <c r="Z48" i="2"/>
  <c r="X40" i="2"/>
  <c r="X48" i="2"/>
  <c r="T40" i="2"/>
  <c r="T41" i="2"/>
  <c r="T48" i="2"/>
  <c r="N40" i="2"/>
  <c r="N41" i="2"/>
  <c r="N48" i="2"/>
  <c r="V40" i="2"/>
  <c r="V41" i="2"/>
  <c r="V48" i="2"/>
  <c r="S39" i="2"/>
  <c r="R40" i="2"/>
  <c r="R41" i="2"/>
  <c r="R48" i="2"/>
  <c r="S48" i="2"/>
  <c r="P40" i="2"/>
  <c r="P41" i="2"/>
  <c r="P48" i="2"/>
  <c r="L40" i="2"/>
  <c r="L41" i="2"/>
  <c r="L48" i="2"/>
  <c r="AJ48" i="2"/>
  <c r="AN48" i="2"/>
  <c r="J48" i="2"/>
  <c r="I45" i="2"/>
  <c r="I46" i="2"/>
  <c r="I48" i="2"/>
  <c r="I49" i="2"/>
  <c r="AN40" i="2"/>
  <c r="AJ40" i="2"/>
  <c r="AH40" i="2"/>
  <c r="AB40" i="2"/>
  <c r="X41" i="2"/>
  <c r="J40" i="2"/>
  <c r="J41" i="2"/>
  <c r="H40" i="2"/>
  <c r="H41" i="2"/>
  <c r="H42" i="2"/>
  <c r="H43" i="2"/>
  <c r="H44" i="2"/>
  <c r="H45" i="2"/>
  <c r="H46" i="2"/>
  <c r="H47" i="2"/>
  <c r="H48" i="2"/>
  <c r="H49" i="2"/>
  <c r="I42" i="2"/>
  <c r="I44" i="2"/>
  <c r="AH28" i="2"/>
  <c r="H39" i="2"/>
  <c r="H38" i="2"/>
  <c r="H37" i="2"/>
  <c r="H36" i="2"/>
  <c r="H35" i="2"/>
  <c r="H34" i="2"/>
  <c r="H33" i="2"/>
  <c r="H32" i="2"/>
  <c r="H31" i="2"/>
  <c r="V28" i="2"/>
  <c r="I40" i="2"/>
  <c r="I39" i="2"/>
  <c r="I38" i="2"/>
  <c r="I36" i="2"/>
  <c r="I35" i="2"/>
  <c r="I34" i="2"/>
  <c r="I32" i="2"/>
  <c r="I31" i="2"/>
  <c r="F51" i="2"/>
  <c r="D51" i="2"/>
  <c r="AP28" i="2"/>
  <c r="AN28" i="2"/>
  <c r="AL28" i="2"/>
  <c r="AJ28" i="2"/>
  <c r="AF28" i="2"/>
  <c r="AD28" i="2"/>
  <c r="AB28" i="2"/>
  <c r="Z28" i="2"/>
  <c r="X28" i="2"/>
  <c r="R28" i="2"/>
  <c r="P28" i="2"/>
  <c r="N28" i="2"/>
  <c r="H51" i="2" l="1"/>
  <c r="S45" i="2"/>
  <c r="R44" i="2"/>
  <c r="S38" i="2"/>
  <c r="S33" i="2"/>
  <c r="N38" i="2"/>
  <c r="Q39" i="2"/>
  <c r="Q38" i="2"/>
  <c r="S32" i="2"/>
  <c r="S35" i="2"/>
  <c r="S46" i="2"/>
  <c r="S34" i="2"/>
  <c r="R47" i="2"/>
  <c r="S49" i="2"/>
  <c r="R34" i="2"/>
  <c r="S47" i="2"/>
  <c r="S41" i="2"/>
  <c r="P39" i="2"/>
  <c r="R38" i="2"/>
  <c r="R32" i="2"/>
  <c r="N39" i="2"/>
  <c r="R45" i="2"/>
  <c r="R39" i="2"/>
  <c r="S44" i="2"/>
  <c r="R46" i="2"/>
  <c r="R49" i="2"/>
  <c r="S37" i="2"/>
  <c r="R37" i="2"/>
  <c r="R42" i="2"/>
  <c r="S42" i="2"/>
  <c r="S40" i="2"/>
  <c r="S43" i="2"/>
  <c r="R43" i="2"/>
  <c r="R35" i="2"/>
  <c r="Q49" i="2"/>
  <c r="S31" i="2"/>
  <c r="R31" i="2"/>
  <c r="R36" i="2"/>
  <c r="S36" i="2"/>
  <c r="R33" i="2"/>
  <c r="O39" i="2"/>
  <c r="Q47" i="2"/>
  <c r="P47" i="2"/>
  <c r="Q37" i="2"/>
  <c r="Q34" i="2"/>
  <c r="P34" i="2"/>
  <c r="Q33" i="2"/>
  <c r="P33" i="2"/>
  <c r="P38" i="2"/>
  <c r="P49" i="2"/>
  <c r="Q48" i="2"/>
  <c r="O31" i="2"/>
  <c r="Q45" i="2"/>
  <c r="P45" i="2"/>
  <c r="N45" i="2"/>
  <c r="O38" i="2" l="1"/>
  <c r="N37" i="2"/>
  <c r="O37" i="2"/>
  <c r="O45" i="2"/>
  <c r="R51" i="2"/>
  <c r="O48" i="2"/>
  <c r="O34" i="2"/>
  <c r="N47" i="2"/>
  <c r="O49" i="2"/>
  <c r="P36" i="2"/>
  <c r="Q31" i="2"/>
  <c r="O47" i="2"/>
  <c r="Q41" i="2"/>
  <c r="P31" i="2"/>
  <c r="N31" i="2"/>
  <c r="N49" i="2"/>
  <c r="N33" i="2"/>
  <c r="Q40" i="2"/>
  <c r="Q32" i="2"/>
  <c r="P32" i="2"/>
  <c r="Q36" i="2"/>
  <c r="O36" i="2"/>
  <c r="P44" i="2"/>
  <c r="N32" i="2"/>
  <c r="N34" i="2"/>
  <c r="O32" i="2"/>
  <c r="N36" i="2"/>
  <c r="O33" i="2"/>
  <c r="M45" i="2"/>
  <c r="K45" i="2"/>
  <c r="M38" i="2"/>
  <c r="K38" i="2"/>
  <c r="L46" i="2"/>
  <c r="J46" i="2"/>
  <c r="J44" i="2"/>
  <c r="L44" i="2"/>
  <c r="L33" i="2"/>
  <c r="J33" i="2"/>
  <c r="L36" i="2"/>
  <c r="J36" i="2"/>
  <c r="L42" i="2"/>
  <c r="J42" i="2"/>
  <c r="J34" i="2"/>
  <c r="L34" i="2"/>
  <c r="M46" i="2"/>
  <c r="K46" i="2"/>
  <c r="K33" i="2"/>
  <c r="M33" i="2"/>
  <c r="M39" i="2"/>
  <c r="K39" i="2"/>
  <c r="J47" i="2"/>
  <c r="L47" i="2"/>
  <c r="K36" i="2"/>
  <c r="M36" i="2"/>
  <c r="M34" i="2"/>
  <c r="K34" i="2"/>
  <c r="M44" i="2"/>
  <c r="K44" i="2"/>
  <c r="L39" i="2"/>
  <c r="J39" i="2"/>
  <c r="K47" i="2"/>
  <c r="M47" i="2"/>
  <c r="M42" i="2"/>
  <c r="K42" i="2"/>
  <c r="L45" i="2"/>
  <c r="J45" i="2"/>
  <c r="J38" i="2"/>
  <c r="L38" i="2"/>
  <c r="K40" i="2"/>
  <c r="M40" i="2"/>
  <c r="P37" i="2" l="1"/>
  <c r="Q35" i="2"/>
  <c r="O35" i="2"/>
  <c r="P35" i="2"/>
  <c r="N35" i="2"/>
  <c r="Q43" i="2"/>
  <c r="O43" i="2"/>
  <c r="O46" i="2"/>
  <c r="Q46" i="2"/>
  <c r="N42" i="2"/>
  <c r="P42" i="2"/>
  <c r="N44" i="2"/>
  <c r="Q44" i="2"/>
  <c r="O44" i="2"/>
  <c r="P46" i="2"/>
  <c r="N46" i="2"/>
  <c r="P43" i="2"/>
  <c r="N43" i="2"/>
  <c r="Q42" i="2"/>
  <c r="O42" i="2"/>
  <c r="O40" i="2"/>
  <c r="O41" i="2"/>
  <c r="L35" i="2"/>
  <c r="J35" i="2"/>
  <c r="L37" i="2"/>
  <c r="J37" i="2"/>
  <c r="J49" i="2"/>
  <c r="L49" i="2"/>
  <c r="K32" i="2"/>
  <c r="M32" i="2"/>
  <c r="K43" i="2"/>
  <c r="M43" i="2"/>
  <c r="M41" i="2"/>
  <c r="K41" i="2"/>
  <c r="M31" i="2"/>
  <c r="K31" i="2"/>
  <c r="L43" i="2"/>
  <c r="J43" i="2"/>
  <c r="K37" i="2"/>
  <c r="M37" i="2"/>
  <c r="L32" i="2"/>
  <c r="J32" i="2"/>
  <c r="J31" i="2"/>
  <c r="L31" i="2"/>
  <c r="K48" i="2"/>
  <c r="M48" i="2"/>
  <c r="M49" i="2"/>
  <c r="K49" i="2"/>
  <c r="M35" i="2"/>
  <c r="K35" i="2"/>
  <c r="J51" i="2" l="1"/>
  <c r="Z38" i="2"/>
  <c r="W42" i="2"/>
  <c r="W49" i="2"/>
  <c r="X39" i="2"/>
  <c r="W39" i="2"/>
  <c r="W34" i="2"/>
  <c r="W33" i="2"/>
  <c r="W48" i="2"/>
  <c r="W45" i="2"/>
  <c r="W36" i="2"/>
  <c r="W46" i="2"/>
  <c r="W38" i="2"/>
  <c r="N51" i="2"/>
  <c r="P51" i="2"/>
  <c r="L51" i="2"/>
  <c r="X38" i="2" l="1"/>
  <c r="X36" i="2"/>
  <c r="AP39" i="2"/>
  <c r="AQ39" i="2"/>
  <c r="AC38" i="2"/>
  <c r="AQ32" i="2"/>
  <c r="AP32" i="2"/>
  <c r="AQ37" i="2"/>
  <c r="AP37" i="2"/>
  <c r="AQ48" i="2"/>
  <c r="AP48" i="2"/>
  <c r="AP38" i="2"/>
  <c r="AQ38" i="2"/>
  <c r="AQ34" i="2"/>
  <c r="AP34" i="2"/>
  <c r="AQ47" i="2"/>
  <c r="AP47" i="2"/>
  <c r="AQ33" i="2"/>
  <c r="AP33" i="2"/>
  <c r="AP36" i="2"/>
  <c r="AQ36" i="2"/>
  <c r="AQ46" i="2"/>
  <c r="AP46" i="2"/>
  <c r="AO39" i="2"/>
  <c r="AK38" i="2"/>
  <c r="AJ34" i="2"/>
  <c r="AK45" i="2"/>
  <c r="AJ39" i="2"/>
  <c r="AJ33" i="2"/>
  <c r="AB38" i="2"/>
  <c r="AA33" i="2"/>
  <c r="Z33" i="2"/>
  <c r="AA47" i="2"/>
  <c r="Z45" i="2"/>
  <c r="AA38" i="2"/>
  <c r="Y32" i="2"/>
  <c r="X46" i="2"/>
  <c r="Y37" i="2"/>
  <c r="X49" i="2"/>
  <c r="X45" i="2"/>
  <c r="X33" i="2"/>
  <c r="Z31" i="2"/>
  <c r="X34" i="2"/>
  <c r="U32" i="2"/>
  <c r="X47" i="2"/>
  <c r="W47" i="2"/>
  <c r="X37" i="2"/>
  <c r="W37" i="2"/>
  <c r="W43" i="2"/>
  <c r="W35" i="2"/>
  <c r="W31" i="2"/>
  <c r="W44" i="2"/>
  <c r="W32" i="2"/>
  <c r="W40" i="2"/>
  <c r="W41" i="2"/>
  <c r="U36" i="2"/>
  <c r="Y36" i="2"/>
  <c r="V36" i="2"/>
  <c r="T36" i="2"/>
  <c r="V37" i="2"/>
  <c r="T37" i="2"/>
  <c r="V32" i="2"/>
  <c r="T32" i="2"/>
  <c r="U44" i="2"/>
  <c r="V42" i="2"/>
  <c r="T42" i="2"/>
  <c r="V45" i="2"/>
  <c r="T45" i="2"/>
  <c r="T47" i="2"/>
  <c r="Y39" i="2"/>
  <c r="U39" i="2"/>
  <c r="V38" i="2"/>
  <c r="T38" i="2"/>
  <c r="Y41" i="2"/>
  <c r="U41" i="2"/>
  <c r="U37" i="2"/>
  <c r="U45" i="2"/>
  <c r="Y45" i="2"/>
  <c r="T44" i="2"/>
  <c r="Y47" i="2"/>
  <c r="U47" i="2"/>
  <c r="V39" i="2"/>
  <c r="T39" i="2"/>
  <c r="U38" i="2"/>
  <c r="Y38" i="2"/>
  <c r="U48" i="2"/>
  <c r="Y48" i="2"/>
  <c r="U42" i="2"/>
  <c r="X43" i="2" l="1"/>
  <c r="X35" i="2"/>
  <c r="X44" i="2"/>
  <c r="AN39" i="2"/>
  <c r="AM39" i="2"/>
  <c r="AQ45" i="2"/>
  <c r="AP45" i="2"/>
  <c r="AQ35" i="2"/>
  <c r="AP35" i="2"/>
  <c r="AQ44" i="2"/>
  <c r="AP44" i="2"/>
  <c r="AQ43" i="2"/>
  <c r="AP43" i="2"/>
  <c r="AJ38" i="2"/>
  <c r="AQ42" i="2"/>
  <c r="AP42" i="2"/>
  <c r="AQ40" i="2"/>
  <c r="AQ49" i="2"/>
  <c r="AP49" i="2"/>
  <c r="AQ31" i="2"/>
  <c r="AP31" i="2"/>
  <c r="AQ41" i="2"/>
  <c r="AO32" i="2"/>
  <c r="AN32" i="2"/>
  <c r="AL43" i="2"/>
  <c r="AN33" i="2"/>
  <c r="AO33" i="2"/>
  <c r="AN36" i="2"/>
  <c r="AO36" i="2"/>
  <c r="AK33" i="2"/>
  <c r="AK34" i="2"/>
  <c r="AL39" i="2"/>
  <c r="AO47" i="2"/>
  <c r="AN47" i="2"/>
  <c r="AN38" i="2"/>
  <c r="AO38" i="2"/>
  <c r="Z42" i="2"/>
  <c r="AA42" i="2"/>
  <c r="AK47" i="2"/>
  <c r="AO46" i="2"/>
  <c r="AN46" i="2"/>
  <c r="AO48" i="2"/>
  <c r="AJ45" i="2"/>
  <c r="AK48" i="2"/>
  <c r="AK44" i="2"/>
  <c r="AJ31" i="2"/>
  <c r="AJ47" i="2"/>
  <c r="AK40" i="2"/>
  <c r="AK37" i="2"/>
  <c r="AJ37" i="2"/>
  <c r="AL36" i="2"/>
  <c r="AM36" i="2"/>
  <c r="AL46" i="2"/>
  <c r="AK39" i="2"/>
  <c r="AK41" i="2"/>
  <c r="AK32" i="2"/>
  <c r="AK49" i="2"/>
  <c r="AJ49" i="2"/>
  <c r="AK43" i="2"/>
  <c r="AJ43" i="2"/>
  <c r="AK46" i="2"/>
  <c r="AE39" i="2"/>
  <c r="AI42" i="2"/>
  <c r="AI44" i="2"/>
  <c r="AH44" i="2"/>
  <c r="AI34" i="2"/>
  <c r="AH34" i="2"/>
  <c r="AI35" i="2"/>
  <c r="AH31" i="2"/>
  <c r="AI31" i="2"/>
  <c r="AH36" i="2"/>
  <c r="AI36" i="2"/>
  <c r="AH39" i="2"/>
  <c r="AI39" i="2"/>
  <c r="AI38" i="2"/>
  <c r="AH38" i="2"/>
  <c r="AH45" i="2"/>
  <c r="AI45" i="2"/>
  <c r="AH47" i="2"/>
  <c r="AI47" i="2"/>
  <c r="AD39" i="2"/>
  <c r="AG47" i="2"/>
  <c r="AD32" i="2"/>
  <c r="AA40" i="2"/>
  <c r="AC42" i="2"/>
  <c r="AE36" i="2"/>
  <c r="AC33" i="2"/>
  <c r="AB33" i="2"/>
  <c r="AB45" i="2"/>
  <c r="Z47" i="2"/>
  <c r="AC39" i="2"/>
  <c r="AA39" i="2"/>
  <c r="AC46" i="2"/>
  <c r="AB46" i="2"/>
  <c r="Z35" i="2"/>
  <c r="AB32" i="2"/>
  <c r="AC43" i="2"/>
  <c r="AB43" i="2"/>
  <c r="AB44" i="2"/>
  <c r="AB39" i="2"/>
  <c r="Z39" i="2"/>
  <c r="AA31" i="2"/>
  <c r="AA45" i="2"/>
  <c r="Y44" i="2"/>
  <c r="Y42" i="2"/>
  <c r="X32" i="2"/>
  <c r="X31" i="2"/>
  <c r="X42" i="2"/>
  <c r="V44" i="2"/>
  <c r="V47" i="2"/>
  <c r="V33" i="2"/>
  <c r="T33" i="2"/>
  <c r="V46" i="2"/>
  <c r="T46" i="2"/>
  <c r="U46" i="2"/>
  <c r="Y46" i="2"/>
  <c r="V49" i="2"/>
  <c r="T49" i="2"/>
  <c r="U31" i="2"/>
  <c r="Y31" i="2"/>
  <c r="U34" i="2"/>
  <c r="Y34" i="2"/>
  <c r="V31" i="2"/>
  <c r="T31" i="2"/>
  <c r="Y40" i="2"/>
  <c r="U40" i="2"/>
  <c r="Y33" i="2"/>
  <c r="U33" i="2"/>
  <c r="V34" i="2"/>
  <c r="T34" i="2"/>
  <c r="Y35" i="2"/>
  <c r="U35" i="2"/>
  <c r="Y43" i="2"/>
  <c r="U43" i="2"/>
  <c r="V43" i="2"/>
  <c r="T43" i="2"/>
  <c r="U49" i="2"/>
  <c r="Y49" i="2"/>
  <c r="V35" i="2"/>
  <c r="T35" i="2"/>
  <c r="X51" i="2" l="1"/>
  <c r="AM31" i="2"/>
  <c r="AM33" i="2"/>
  <c r="AO43" i="2"/>
  <c r="AL32" i="2"/>
  <c r="AA43" i="2"/>
  <c r="AF36" i="2"/>
  <c r="AH35" i="2"/>
  <c r="AL33" i="2"/>
  <c r="AE47" i="2"/>
  <c r="AC47" i="2"/>
  <c r="AA46" i="2"/>
  <c r="AP51" i="2"/>
  <c r="AN43" i="2"/>
  <c r="AN31" i="2"/>
  <c r="AO31" i="2"/>
  <c r="AM46" i="2"/>
  <c r="AL38" i="2"/>
  <c r="AM38" i="2"/>
  <c r="AM43" i="2"/>
  <c r="AJ32" i="2"/>
  <c r="AH46" i="2"/>
  <c r="AG45" i="2"/>
  <c r="AD33" i="2"/>
  <c r="AB49" i="2"/>
  <c r="AC32" i="2"/>
  <c r="AJ42" i="2"/>
  <c r="AO40" i="2"/>
  <c r="AD37" i="2"/>
  <c r="AB42" i="2"/>
  <c r="AN42" i="2"/>
  <c r="AO42" i="2"/>
  <c r="AI46" i="2"/>
  <c r="AO35" i="2"/>
  <c r="AN35" i="2"/>
  <c r="AN37" i="2"/>
  <c r="AO37" i="2"/>
  <c r="AO44" i="2"/>
  <c r="AN44" i="2"/>
  <c r="AL42" i="2"/>
  <c r="AE45" i="2"/>
  <c r="AD49" i="2"/>
  <c r="AH42" i="2"/>
  <c r="AD43" i="2"/>
  <c r="AK42" i="2"/>
  <c r="AL31" i="2"/>
  <c r="AM48" i="2"/>
  <c r="AL47" i="2"/>
  <c r="AM32" i="2"/>
  <c r="AM47" i="2"/>
  <c r="AG44" i="2"/>
  <c r="AK36" i="2"/>
  <c r="AF47" i="2"/>
  <c r="AF31" i="2"/>
  <c r="AJ35" i="2"/>
  <c r="AJ44" i="2"/>
  <c r="AJ36" i="2"/>
  <c r="AK31" i="2"/>
  <c r="AE37" i="2"/>
  <c r="AG42" i="2"/>
  <c r="AD44" i="2"/>
  <c r="AJ46" i="2"/>
  <c r="AK35" i="2"/>
  <c r="AG31" i="2"/>
  <c r="AG36" i="2"/>
  <c r="AF39" i="2"/>
  <c r="AE49" i="2"/>
  <c r="AI33" i="2"/>
  <c r="AH33" i="2"/>
  <c r="AI32" i="2"/>
  <c r="AH32" i="2"/>
  <c r="AI41" i="2"/>
  <c r="AD47" i="2"/>
  <c r="AD36" i="2"/>
  <c r="AF45" i="2"/>
  <c r="AE32" i="2"/>
  <c r="AG39" i="2"/>
  <c r="AI40" i="2"/>
  <c r="AH37" i="2"/>
  <c r="AI37" i="2"/>
  <c r="AH49" i="2"/>
  <c r="AI49" i="2"/>
  <c r="AI43" i="2"/>
  <c r="AH43" i="2"/>
  <c r="AF49" i="2"/>
  <c r="Z49" i="2"/>
  <c r="AC49" i="2"/>
  <c r="AC45" i="2"/>
  <c r="AE33" i="2"/>
  <c r="AF42" i="2"/>
  <c r="AI48" i="2"/>
  <c r="AC35" i="2"/>
  <c r="AB31" i="2"/>
  <c r="AG37" i="2"/>
  <c r="AG38" i="2"/>
  <c r="AE38" i="2"/>
  <c r="AE40" i="2"/>
  <c r="AG35" i="2"/>
  <c r="AF35" i="2"/>
  <c r="Z44" i="2"/>
  <c r="AD42" i="2"/>
  <c r="AF38" i="2"/>
  <c r="AD38" i="2"/>
  <c r="AC37" i="2"/>
  <c r="AD45" i="2"/>
  <c r="AE43" i="2"/>
  <c r="AA49" i="2"/>
  <c r="AE35" i="2"/>
  <c r="AE42" i="2"/>
  <c r="AC44" i="2"/>
  <c r="Z32" i="2"/>
  <c r="AB37" i="2"/>
  <c r="AC31" i="2"/>
  <c r="AC40" i="2"/>
  <c r="AA35" i="2"/>
  <c r="AA32" i="2"/>
  <c r="AA37" i="2"/>
  <c r="AB35" i="2"/>
  <c r="AB47" i="2"/>
  <c r="AC34" i="2"/>
  <c r="AA34" i="2"/>
  <c r="AB36" i="2"/>
  <c r="Z36" i="2"/>
  <c r="AC48" i="2"/>
  <c r="AA48" i="2"/>
  <c r="AB34" i="2"/>
  <c r="Z34" i="2"/>
  <c r="AC41" i="2"/>
  <c r="AA41" i="2"/>
  <c r="AC36" i="2"/>
  <c r="AA36" i="2"/>
  <c r="AA44" i="2"/>
  <c r="Z37" i="2"/>
  <c r="Z43" i="2"/>
  <c r="Z46" i="2"/>
  <c r="T51" i="2"/>
  <c r="V51" i="2"/>
  <c r="AG32" i="2" l="1"/>
  <c r="AM40" i="2"/>
  <c r="AG43" i="2"/>
  <c r="AG33" i="2"/>
  <c r="AG41" i="2"/>
  <c r="AD31" i="2"/>
  <c r="AG48" i="2"/>
  <c r="AM37" i="2"/>
  <c r="AO41" i="2"/>
  <c r="AM41" i="2"/>
  <c r="AO49" i="2"/>
  <c r="AM49" i="2"/>
  <c r="AL37" i="2"/>
  <c r="AL44" i="2"/>
  <c r="AN45" i="2"/>
  <c r="AL45" i="2"/>
  <c r="AO34" i="2"/>
  <c r="AM34" i="2"/>
  <c r="AN34" i="2"/>
  <c r="AL34" i="2"/>
  <c r="AM35" i="2"/>
  <c r="AM42" i="2"/>
  <c r="AO45" i="2"/>
  <c r="AM45" i="2"/>
  <c r="AN49" i="2"/>
  <c r="AL49" i="2"/>
  <c r="AM44" i="2"/>
  <c r="AL35" i="2"/>
  <c r="AJ51" i="2"/>
  <c r="AF44" i="2"/>
  <c r="AE44" i="2"/>
  <c r="AF32" i="2"/>
  <c r="AE31" i="2"/>
  <c r="AE48" i="2"/>
  <c r="AF37" i="2"/>
  <c r="AG49" i="2"/>
  <c r="AH51" i="2"/>
  <c r="AG40" i="2"/>
  <c r="AF33" i="2"/>
  <c r="AF43" i="2"/>
  <c r="AG46" i="2"/>
  <c r="AE46" i="2"/>
  <c r="AF46" i="2"/>
  <c r="AD46" i="2"/>
  <c r="AD35" i="2"/>
  <c r="AF34" i="2"/>
  <c r="AD34" i="2"/>
  <c r="AG34" i="2"/>
  <c r="AE34" i="2"/>
  <c r="AB51" i="2"/>
  <c r="AE41" i="2"/>
  <c r="Z51" i="2"/>
  <c r="AL51" i="2" l="1"/>
  <c r="AN51" i="2"/>
  <c r="AF51" i="2"/>
  <c r="AD51" i="2"/>
  <c r="O28" i="3" l="1"/>
  <c r="O30" i="3"/>
  <c r="O25" i="3"/>
  <c r="O27" i="3" l="1"/>
  <c r="O32" i="3"/>
  <c r="O29" i="3"/>
  <c r="O31" i="3"/>
  <c r="O13" i="3" l="1"/>
  <c r="O20" i="3" l="1"/>
  <c r="O24" i="3"/>
  <c r="K18" i="3"/>
  <c r="O21" i="3"/>
  <c r="O9" i="3"/>
  <c r="K19" i="3"/>
  <c r="O10" i="3"/>
  <c r="O14" i="3"/>
  <c r="K17" i="3"/>
  <c r="O19" i="3" l="1"/>
  <c r="O22" i="3"/>
  <c r="O12" i="3"/>
  <c r="O17" i="3"/>
  <c r="O11" i="3"/>
  <c r="O18" i="3"/>
</calcChain>
</file>

<file path=xl/comments1.xml><?xml version="1.0" encoding="utf-8"?>
<comments xmlns="http://schemas.openxmlformats.org/spreadsheetml/2006/main">
  <authors>
    <author>Clare Hayton</author>
  </authors>
  <commentList>
    <comment ref="N23" authorId="0" shapeId="0">
      <text>
        <r>
          <rPr>
            <b/>
            <sz val="9"/>
            <color indexed="81"/>
            <rFont val="Tahoma"/>
            <family val="2"/>
          </rPr>
          <t>Clare Hayton:</t>
        </r>
        <r>
          <rPr>
            <sz val="9"/>
            <color indexed="81"/>
            <rFont val="Tahoma"/>
            <family val="2"/>
          </rPr>
          <t xml:space="preserve">
No forecast for D last year, but there is this year</t>
        </r>
      </text>
    </comment>
  </commentList>
</comments>
</file>

<file path=xl/sharedStrings.xml><?xml version="1.0" encoding="utf-8"?>
<sst xmlns="http://schemas.openxmlformats.org/spreadsheetml/2006/main" count="316" uniqueCount="112">
  <si>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</si>
  <si>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</si>
  <si>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</si>
  <si>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</si>
  <si>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</si>
  <si>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</si>
  <si>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</si>
  <si>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</si>
  <si>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</si>
  <si>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</si>
  <si>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</si>
  <si>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</si>
  <si>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</si>
  <si>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</si>
  <si>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</si>
  <si>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</si>
  <si>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</si>
  <si>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</si>
  <si>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</si>
  <si>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</si>
  <si>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</si>
  <si>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</si>
  <si>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</si>
  <si>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</si>
  <si>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</si>
  <si>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</si>
  <si>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Table 1022 - 1028: service model inputs</t>
  </si>
  <si>
    <t>Table 1017 - diversity allowance</t>
  </si>
  <si>
    <t>Table 1037 - LDNO discounts</t>
  </si>
  <si>
    <t>Update to reflect latest data</t>
  </si>
  <si>
    <t>Update to reflect latest data and the three year rolling average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</si>
  <si>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</si>
  <si>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</si>
  <si>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</si>
  <si>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</si>
  <si>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</si>
  <si>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</si>
  <si>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</si>
  <si>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</si>
  <si>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</si>
  <si>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</si>
  <si>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</si>
  <si>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</si>
  <si>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</si>
  <si>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</si>
  <si>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</si>
  <si>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</si>
  <si>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</si>
  <si>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</si>
  <si>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</si>
  <si>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</si>
  <si>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</si>
  <si>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</si>
  <si>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</si>
  <si>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</si>
  <si>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</si>
  <si>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</si>
  <si>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</si>
  <si>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</si>
  <si>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</si>
  <si>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</si>
  <si>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</si>
  <si>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</si>
  <si>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</si>
  <si>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</si>
  <si>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</si>
  <si>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</si>
  <si>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</si>
  <si>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</si>
  <si>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</si>
  <si>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</si>
  <si>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</si>
  <si>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</si>
  <si>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NHH UMS category A</t>
  </si>
  <si>
    <t>NHH UMS category B</t>
  </si>
  <si>
    <t>NHH UMS category C</t>
  </si>
  <si>
    <t>NHH UMS category D</t>
  </si>
  <si>
    <t>5-8</t>
  </si>
  <si>
    <t>DNO : Electricity North West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</si>
  <si>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</si>
  <si>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</si>
  <si>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</si>
  <si>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</si>
  <si>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</si>
  <si>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</si>
  <si>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</si>
  <si>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</si>
  <si>
    <t>BLANK</t>
  </si>
  <si>
    <t>Updated to represent the latest business expectations.</t>
  </si>
  <si>
    <t>Allowed Revenue updated with latest view.</t>
  </si>
  <si>
    <t>Table 1061/1062/1064: TPR data</t>
  </si>
  <si>
    <t>Table 1066/1068 - annual hours in time bands</t>
  </si>
  <si>
    <t>LV Network Domestic</t>
  </si>
  <si>
    <t>LV Network Non-Domestic Non-CT</t>
  </si>
  <si>
    <t>New Model</t>
  </si>
  <si>
    <t>ALL ENW's CDCM CHARGES - Effective from APR 2016 - Final LV/HV Charges</t>
  </si>
  <si>
    <t>No change to model</t>
  </si>
  <si>
    <t>Updated with data which we gave 15 months notice of in December 2014</t>
  </si>
  <si>
    <t>Update to reflect latest data (HV/LV split)</t>
  </si>
  <si>
    <t>Table 1001: allowed revenue</t>
  </si>
  <si>
    <t>Change in Allowed Revenue</t>
  </si>
  <si>
    <t>Change in Rate of Return and Allowed Revenue</t>
  </si>
  <si>
    <t>Update to reflect Rate of Return DCP 230, and latest data (365 days)</t>
  </si>
  <si>
    <t/>
  </si>
  <si>
    <t>483, 753</t>
  </si>
  <si>
    <t>721</t>
  </si>
  <si>
    <t>Change in volume forecast and Allowed Revenue</t>
  </si>
  <si>
    <t>Change in Load, Coincidence Factors and Allowed Revenue</t>
  </si>
  <si>
    <t>Change in Rate of Return, Load, volumes and Allowed Revenue</t>
  </si>
  <si>
    <t>No change</t>
  </si>
  <si>
    <t>Table 1010 - no. of days &amp; Rate of Return</t>
  </si>
  <si>
    <t>Table 1069: Peaking probabilities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</si>
</sst>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  <numFmt numFmtId="171" formatCode="0.0000"/>
    <numFmt numFmtId="172" formatCode="_(?,???,??0.00_);[Red]\(?,???,??0.00\);_(?,???,???.??_)"/>
    <numFmt numFmtId="173" formatCode="#,##0.000;[Red]\(#,##0.000\)"/>
  </numFmts>
  <fonts count="25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10"/>
        <bgColor indexed="55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6" fontId="2" fillId="6" borderId="1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6" fontId="2" fillId="6" borderId="5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6" borderId="3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7" borderId="1" xfId="2" applyNumberFormat="1" applyFont="1" applyFill="1" applyBorder="1" applyAlignment="1">
      <alignment horizontal="center" vertical="center"/>
    </xf>
    <xf numFmtId="166" fontId="2" fillId="7" borderId="5" xfId="2" applyNumberFormat="1" applyFont="1" applyFill="1" applyBorder="1" applyAlignment="1">
      <alignment horizontal="center" vertical="center"/>
    </xf>
    <xf numFmtId="166" fontId="2" fillId="7" borderId="3" xfId="2" applyNumberFormat="1" applyFont="1" applyFill="1" applyBorder="1" applyAlignment="1">
      <alignment horizontal="center" vertical="center"/>
    </xf>
    <xf numFmtId="166" fontId="2" fillId="12" borderId="1" xfId="2" applyNumberFormat="1" applyFont="1" applyFill="1" applyBorder="1" applyAlignment="1">
      <alignment horizontal="center" vertical="center"/>
    </xf>
    <xf numFmtId="165" fontId="2" fillId="12" borderId="2" xfId="2" applyNumberFormat="1" applyFont="1" applyFill="1" applyBorder="1" applyAlignment="1">
      <alignment horizontal="center" vertical="center"/>
    </xf>
    <xf numFmtId="166" fontId="2" fillId="12" borderId="5" xfId="2" applyNumberFormat="1" applyFont="1" applyFill="1" applyBorder="1" applyAlignment="1">
      <alignment horizontal="center" vertical="center"/>
    </xf>
    <xf numFmtId="165" fontId="2" fillId="12" borderId="6" xfId="2" applyNumberFormat="1" applyFont="1" applyFill="1" applyBorder="1" applyAlignment="1">
      <alignment horizontal="center" vertical="center"/>
    </xf>
    <xf numFmtId="166" fontId="2" fillId="12" borderId="3" xfId="2" applyNumberFormat="1" applyFont="1" applyFill="1" applyBorder="1" applyAlignment="1">
      <alignment horizontal="center" vertical="center"/>
    </xf>
    <xf numFmtId="165" fontId="2" fillId="12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 applyProtection="1">
      <alignment vertical="center" wrapText="1"/>
      <protection locked="0"/>
    </xf>
    <xf numFmtId="0" fontId="21" fillId="2" borderId="7" xfId="2" applyFont="1" applyFill="1" applyBorder="1" applyAlignment="1" applyProtection="1">
      <alignment vertical="center" wrapText="1"/>
      <protection locked="0"/>
    </xf>
    <xf numFmtId="9" fontId="2" fillId="0" borderId="0" xfId="3" applyFont="1"/>
    <xf numFmtId="0" fontId="22" fillId="0" borderId="0" xfId="4" applyFont="1" applyAlignment="1">
      <alignment vertical="center"/>
    </xf>
    <xf numFmtId="49" fontId="0" fillId="4" borderId="7" xfId="0" applyNumberFormat="1" applyFill="1" applyBorder="1" applyAlignment="1" applyProtection="1">
      <alignment horizontal="center" vertical="center" wrapText="1"/>
      <protection locked="0"/>
    </xf>
    <xf numFmtId="49" fontId="0" fillId="5" borderId="7" xfId="0" applyNumberFormat="1" applyFill="1" applyBorder="1" applyAlignment="1">
      <alignment horizontal="left" vertical="center" wrapText="1"/>
    </xf>
    <xf numFmtId="0" fontId="0" fillId="4" borderId="7" xfId="0" applyNumberForma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/>
    <xf numFmtId="16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168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7" xfId="3" applyNumberFormat="1" applyFont="1" applyFill="1" applyBorder="1" applyAlignment="1" applyProtection="1">
      <alignment horizontal="center" vertical="center" wrapText="1"/>
      <protection locked="0"/>
    </xf>
    <xf numFmtId="49" fontId="15" fillId="11" borderId="7" xfId="2" applyNumberFormat="1" applyFont="1" applyFill="1" applyBorder="1" applyAlignment="1" applyProtection="1">
      <alignment horizontal="center" vertical="center" wrapText="1"/>
      <protection locked="0"/>
    </xf>
    <xf numFmtId="0" fontId="15" fillId="11" borderId="7" xfId="2" applyFont="1" applyFill="1" applyBorder="1" applyAlignment="1" applyProtection="1">
      <alignment horizontal="center" vertical="center" wrapText="1"/>
      <protection locked="0"/>
    </xf>
    <xf numFmtId="164" fontId="2" fillId="13" borderId="1" xfId="2" applyNumberFormat="1" applyFont="1" applyFill="1" applyBorder="1" applyAlignment="1">
      <alignment horizontal="center" vertical="center"/>
    </xf>
    <xf numFmtId="165" fontId="2" fillId="13" borderId="2" xfId="2" applyNumberFormat="1" applyFont="1" applyFill="1" applyBorder="1"/>
    <xf numFmtId="164" fontId="2" fillId="13" borderId="5" xfId="2" applyNumberFormat="1" applyFont="1" applyFill="1" applyBorder="1" applyAlignment="1">
      <alignment horizontal="center" vertical="center"/>
    </xf>
    <xf numFmtId="165" fontId="2" fillId="13" borderId="6" xfId="2" applyNumberFormat="1" applyFont="1" applyFill="1" applyBorder="1"/>
    <xf numFmtId="164" fontId="2" fillId="13" borderId="3" xfId="2" applyNumberFormat="1" applyFont="1" applyFill="1" applyBorder="1" applyAlignment="1">
      <alignment horizontal="center" vertical="center"/>
    </xf>
    <xf numFmtId="165" fontId="2" fillId="13" borderId="4" xfId="2" applyNumberFormat="1" applyFont="1" applyFill="1" applyBorder="1"/>
    <xf numFmtId="164" fontId="2" fillId="7" borderId="1" xfId="2" applyNumberFormat="1" applyFont="1" applyFill="1" applyBorder="1" applyAlignment="1">
      <alignment horizontal="center" vertical="center"/>
    </xf>
    <xf numFmtId="164" fontId="2" fillId="7" borderId="5" xfId="2" applyNumberFormat="1" applyFont="1" applyFill="1" applyBorder="1" applyAlignment="1">
      <alignment horizontal="center" vertical="center"/>
    </xf>
    <xf numFmtId="164" fontId="2" fillId="7" borderId="3" xfId="2" applyNumberFormat="1" applyFont="1" applyFill="1" applyBorder="1" applyAlignment="1">
      <alignment horizontal="center" vertical="center"/>
    </xf>
    <xf numFmtId="165" fontId="11" fillId="10" borderId="13" xfId="2" applyNumberFormat="1" applyFont="1" applyFill="1" applyBorder="1" applyAlignment="1" applyProtection="1">
      <alignment horizontal="center" vertical="center"/>
      <protection locked="0"/>
    </xf>
    <xf numFmtId="171" fontId="14" fillId="14" borderId="13" xfId="2" applyNumberFormat="1" applyFont="1" applyFill="1" applyBorder="1" applyAlignment="1" applyProtection="1">
      <alignment horizontal="center" vertical="center"/>
      <protection locked="0"/>
    </xf>
    <xf numFmtId="167" fontId="11" fillId="10" borderId="13" xfId="2" applyNumberFormat="1" applyFont="1" applyFill="1" applyBorder="1" applyAlignment="1" applyProtection="1">
      <alignment horizontal="center" vertical="center"/>
      <protection locked="0"/>
    </xf>
    <xf numFmtId="0" fontId="11" fillId="15" borderId="13" xfId="2" applyNumberFormat="1" applyFont="1" applyFill="1" applyBorder="1" applyAlignment="1" applyProtection="1">
      <alignment horizontal="center" vertical="center"/>
      <protection locked="0"/>
    </xf>
    <xf numFmtId="172" fontId="11" fillId="15" borderId="13" xfId="2" applyNumberFormat="1" applyFont="1" applyFill="1" applyBorder="1" applyAlignment="1" applyProtection="1">
      <alignment horizontal="center" vertical="center"/>
      <protection locked="0"/>
    </xf>
    <xf numFmtId="173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1" fillId="15" borderId="7" xfId="2" applyNumberFormat="1" applyFont="1" applyFill="1" applyBorder="1" applyAlignment="1" applyProtection="1">
      <alignment horizontal="center" vertical="center"/>
      <protection locked="0"/>
    </xf>
    <xf numFmtId="172" fontId="11" fillId="15" borderId="7" xfId="2" applyNumberFormat="1" applyFont="1" applyFill="1" applyBorder="1" applyAlignment="1" applyProtection="1">
      <alignment horizontal="center" vertical="center"/>
      <protection locked="0"/>
    </xf>
    <xf numFmtId="167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1" fillId="10" borderId="7" xfId="2" applyNumberFormat="1" applyFont="1" applyFill="1" applyBorder="1" applyAlignment="1" applyProtection="1">
      <alignment horizontal="center" vertical="center"/>
      <protection locked="0"/>
    </xf>
    <xf numFmtId="167" fontId="11" fillId="11" borderId="14" xfId="2" applyNumberFormat="1" applyFont="1" applyFill="1" applyBorder="1" applyAlignment="1">
      <alignment horizontal="center" vertical="center"/>
    </xf>
    <xf numFmtId="167" fontId="11" fillId="11" borderId="9" xfId="2" applyNumberFormat="1" applyFont="1" applyFill="1" applyBorder="1" applyAlignment="1">
      <alignment horizontal="center" vertical="center"/>
    </xf>
    <xf numFmtId="49" fontId="15" fillId="11" borderId="9" xfId="2" applyNumberFormat="1" applyFont="1" applyFill="1" applyBorder="1" applyAlignment="1" applyProtection="1">
      <alignment horizontal="center" vertical="center" wrapText="1"/>
      <protection locked="0"/>
    </xf>
    <xf numFmtId="0" fontId="11" fillId="11" borderId="9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13" borderId="9" xfId="1" applyNumberFormat="1" applyFont="1" applyFill="1" applyBorder="1" applyAlignment="1">
      <alignment horizontal="center" vertical="center" wrapText="1"/>
    </xf>
    <xf numFmtId="164" fontId="2" fillId="13" borderId="10" xfId="1" applyNumberFormat="1" applyFont="1" applyFill="1" applyBorder="1" applyAlignment="1">
      <alignment horizontal="center" vertical="center" wrapText="1"/>
    </xf>
    <xf numFmtId="164" fontId="2" fillId="12" borderId="9" xfId="1" applyNumberFormat="1" applyFont="1" applyFill="1" applyBorder="1" applyAlignment="1">
      <alignment horizontal="center" vertical="center" wrapText="1"/>
    </xf>
    <xf numFmtId="164" fontId="2" fillId="12" borderId="1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0" fontId="2" fillId="13" borderId="9" xfId="1" applyFont="1" applyFill="1" applyBorder="1" applyAlignment="1">
      <alignment horizontal="center" vertical="center" wrapText="1"/>
    </xf>
    <xf numFmtId="0" fontId="2" fillId="13" borderId="10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1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Electricity North West 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21"/>
  <sheetViews>
    <sheetView showGridLines="0" tabSelected="1" workbookViewId="0">
      <selection activeCell="I40" sqref="I40"/>
    </sheetView>
  </sheetViews>
  <sheetFormatPr defaultRowHeight="12.75" x14ac:dyDescent="0.2"/>
  <cols>
    <col min="1" max="16384" width="9.140625" style="32"/>
  </cols>
  <sheetData>
    <row r="2" spans="1:1" ht="15" x14ac:dyDescent="0.25">
      <c r="A2" s="39" t="s">
        <v>71</v>
      </c>
    </row>
    <row r="3" spans="1:1" x14ac:dyDescent="0.2">
      <c r="A3" s="31"/>
    </row>
    <row r="4" spans="1:1" x14ac:dyDescent="0.2">
      <c r="A4" s="32" t="s">
        <v>60</v>
      </c>
    </row>
    <row r="5" spans="1:1" x14ac:dyDescent="0.2">
      <c r="A5" s="33" t="s">
        <v>68</v>
      </c>
    </row>
    <row r="6" spans="1:1" x14ac:dyDescent="0.2">
      <c r="A6" s="34"/>
    </row>
    <row r="7" spans="1:1" x14ac:dyDescent="0.2">
      <c r="A7" s="35" t="s">
        <v>61</v>
      </c>
    </row>
    <row r="8" spans="1:1" x14ac:dyDescent="0.2">
      <c r="A8" s="32" t="s">
        <v>62</v>
      </c>
    </row>
    <row r="9" spans="1:1" ht="12.75" customHeight="1" x14ac:dyDescent="0.2">
      <c r="A9" s="32" t="s">
        <v>72</v>
      </c>
    </row>
    <row r="11" spans="1:1" ht="15" x14ac:dyDescent="0.25">
      <c r="A11" s="39" t="s">
        <v>63</v>
      </c>
    </row>
    <row r="13" spans="1:1" x14ac:dyDescent="0.2">
      <c r="A13" s="32" t="s">
        <v>69</v>
      </c>
    </row>
    <row r="14" spans="1:1" x14ac:dyDescent="0.2">
      <c r="A14" s="32" t="s">
        <v>57</v>
      </c>
    </row>
    <row r="15" spans="1:1" x14ac:dyDescent="0.2">
      <c r="A15" s="36" t="s">
        <v>58</v>
      </c>
    </row>
    <row r="16" spans="1:1" x14ac:dyDescent="0.2">
      <c r="A16" s="32" t="s">
        <v>70</v>
      </c>
    </row>
    <row r="17" spans="1:1" x14ac:dyDescent="0.2">
      <c r="A17" s="36" t="s">
        <v>59</v>
      </c>
    </row>
    <row r="18" spans="1:1" x14ac:dyDescent="0.2">
      <c r="A18" s="37" t="s">
        <v>66</v>
      </c>
    </row>
    <row r="19" spans="1:1" x14ac:dyDescent="0.2">
      <c r="A19" s="38" t="s">
        <v>65</v>
      </c>
    </row>
    <row r="20" spans="1:1" x14ac:dyDescent="0.2">
      <c r="A20" s="38" t="s">
        <v>64</v>
      </c>
    </row>
    <row r="21" spans="1:1" x14ac:dyDescent="0.2">
      <c r="A21" s="32" t="s">
        <v>67</v>
      </c>
    </row>
  </sheetData>
  <hyperlinks>
    <hyperlink ref="A5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Y52"/>
  <sheetViews>
    <sheetView zoomScale="60" zoomScaleNormal="60" workbookViewId="0">
      <pane xSplit="3" ySplit="6" topLeftCell="V13" activePane="bottomRight" state="frozen"/>
      <selection pane="topRight" activeCell="D1" sqref="D1"/>
      <selection pane="bottomLeft" activeCell="A7" sqref="A7"/>
      <selection pane="bottomRight" activeCell="AE55" sqref="AE55"/>
    </sheetView>
  </sheetViews>
  <sheetFormatPr defaultRowHeight="15.75" x14ac:dyDescent="0.25"/>
  <cols>
    <col min="1" max="1" width="1.42578125" style="1" customWidth="1"/>
    <col min="2" max="2" width="63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3" style="1" customWidth="1"/>
    <col min="9" max="9" width="20.5703125" style="1" customWidth="1"/>
    <col min="10" max="10" width="13" style="1" bestFit="1" customWidth="1" collapsed="1"/>
    <col min="11" max="11" width="19.7109375" style="1" bestFit="1" customWidth="1"/>
    <col min="12" max="12" width="13" style="1" customWidth="1"/>
    <col min="13" max="13" width="19.7109375" style="1" customWidth="1"/>
    <col min="14" max="14" width="13" style="1" customWidth="1"/>
    <col min="15" max="15" width="19.7109375" style="1" customWidth="1"/>
    <col min="16" max="16" width="13" style="1" customWidth="1"/>
    <col min="17" max="17" width="19.7109375" style="1" customWidth="1"/>
    <col min="18" max="18" width="19.140625" style="1" customWidth="1"/>
    <col min="19" max="19" width="19.7109375" style="1" customWidth="1"/>
    <col min="20" max="20" width="18" style="1" customWidth="1"/>
    <col min="21" max="21" width="19.7109375" style="1" customWidth="1"/>
    <col min="22" max="22" width="13" style="1" bestFit="1" customWidth="1" collapsed="1"/>
    <col min="23" max="23" width="19.7109375" style="1" bestFit="1" customWidth="1"/>
    <col min="24" max="24" width="13" style="1" bestFit="1" customWidth="1"/>
    <col min="25" max="25" width="19.7109375" style="1" bestFit="1" customWidth="1"/>
    <col min="26" max="26" width="13" style="1" customWidth="1"/>
    <col min="27" max="27" width="19.7109375" style="1" customWidth="1"/>
    <col min="28" max="28" width="13" style="1" bestFit="1" customWidth="1" collapsed="1"/>
    <col min="29" max="29" width="19.7109375" style="1" bestFit="1" customWidth="1"/>
    <col min="30" max="30" width="13" style="1" customWidth="1"/>
    <col min="31" max="31" width="19.7109375" style="1" customWidth="1"/>
    <col min="32" max="32" width="13" style="1" bestFit="1" customWidth="1" collapsed="1"/>
    <col min="33" max="33" width="19.7109375" style="1" bestFit="1" customWidth="1"/>
    <col min="34" max="34" width="13" style="1" customWidth="1"/>
    <col min="35" max="35" width="19.7109375" style="1" customWidth="1"/>
    <col min="36" max="36" width="13" style="1" bestFit="1" customWidth="1" collapsed="1"/>
    <col min="37" max="37" width="19.7109375" style="1" bestFit="1" customWidth="1"/>
    <col min="38" max="38" width="13" style="1" customWidth="1"/>
    <col min="39" max="39" width="19.7109375" style="1" customWidth="1"/>
    <col min="40" max="40" width="13" style="1" bestFit="1" customWidth="1" collapsed="1"/>
    <col min="41" max="41" width="19.7109375" style="1" bestFit="1" customWidth="1"/>
    <col min="42" max="42" width="13" style="1" customWidth="1"/>
    <col min="43" max="43" width="19.7109375" style="1" bestFit="1" customWidth="1"/>
    <col min="44" max="44" width="9.140625" style="1"/>
    <col min="45" max="45" width="9.7109375" style="1" bestFit="1" customWidth="1"/>
    <col min="46" max="46" width="26.28515625" style="1" bestFit="1" customWidth="1"/>
    <col min="47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51" ht="72.75" customHeight="1" x14ac:dyDescent="0.25"/>
    <row r="3" spans="2:51" ht="16.5" thickBot="1" x14ac:dyDescent="0.3"/>
    <row r="4" spans="2:51" ht="110.1" customHeight="1" x14ac:dyDescent="0.25">
      <c r="D4" s="82" t="s">
        <v>87</v>
      </c>
      <c r="E4" s="83"/>
      <c r="F4" s="82" t="s">
        <v>87</v>
      </c>
      <c r="G4" s="83"/>
      <c r="H4" s="82" t="s">
        <v>94</v>
      </c>
      <c r="I4" s="83"/>
      <c r="J4" s="82" t="s">
        <v>110</v>
      </c>
      <c r="K4" s="83"/>
      <c r="L4" s="82" t="s">
        <v>27</v>
      </c>
      <c r="M4" s="83"/>
      <c r="N4" s="82" t="s">
        <v>1</v>
      </c>
      <c r="O4" s="83"/>
      <c r="P4" s="82" t="s">
        <v>26</v>
      </c>
      <c r="Q4" s="83"/>
      <c r="R4" s="82" t="s">
        <v>2</v>
      </c>
      <c r="S4" s="83"/>
      <c r="T4" s="82" t="s">
        <v>28</v>
      </c>
      <c r="U4" s="83"/>
      <c r="V4" s="82" t="s">
        <v>55</v>
      </c>
      <c r="W4" s="83"/>
      <c r="X4" s="82" t="s">
        <v>56</v>
      </c>
      <c r="Y4" s="83"/>
      <c r="Z4" s="82" t="s">
        <v>3</v>
      </c>
      <c r="AA4" s="83"/>
      <c r="AB4" s="82" t="s">
        <v>4</v>
      </c>
      <c r="AC4" s="83"/>
      <c r="AD4" s="82" t="s">
        <v>5</v>
      </c>
      <c r="AE4" s="83"/>
      <c r="AF4" s="82" t="s">
        <v>90</v>
      </c>
      <c r="AG4" s="83"/>
      <c r="AH4" s="82" t="s">
        <v>91</v>
      </c>
      <c r="AI4" s="83"/>
      <c r="AJ4" s="82" t="s">
        <v>111</v>
      </c>
      <c r="AK4" s="83"/>
      <c r="AL4" s="82" t="s">
        <v>6</v>
      </c>
      <c r="AM4" s="83"/>
      <c r="AN4" s="82" t="s">
        <v>7</v>
      </c>
      <c r="AO4" s="83"/>
      <c r="AP4" s="82" t="s">
        <v>99</v>
      </c>
      <c r="AQ4" s="83"/>
    </row>
    <row r="5" spans="2:51" ht="63.75" thickBot="1" x14ac:dyDescent="0.3">
      <c r="B5" s="2" t="s">
        <v>8</v>
      </c>
      <c r="D5" s="3" t="s">
        <v>9</v>
      </c>
      <c r="E5" s="4" t="s">
        <v>10</v>
      </c>
      <c r="F5" s="3" t="s">
        <v>9</v>
      </c>
      <c r="G5" s="4" t="s">
        <v>10</v>
      </c>
      <c r="H5" s="3" t="s">
        <v>9</v>
      </c>
      <c r="I5" s="4" t="s">
        <v>10</v>
      </c>
      <c r="J5" s="3" t="s">
        <v>9</v>
      </c>
      <c r="K5" s="4" t="s">
        <v>10</v>
      </c>
      <c r="L5" s="3" t="s">
        <v>9</v>
      </c>
      <c r="M5" s="4" t="s">
        <v>10</v>
      </c>
      <c r="N5" s="3" t="s">
        <v>9</v>
      </c>
      <c r="O5" s="4" t="s">
        <v>10</v>
      </c>
      <c r="P5" s="3" t="s">
        <v>9</v>
      </c>
      <c r="Q5" s="4" t="s">
        <v>10</v>
      </c>
      <c r="R5" s="3" t="s">
        <v>9</v>
      </c>
      <c r="S5" s="4" t="s">
        <v>10</v>
      </c>
      <c r="T5" s="3" t="s">
        <v>9</v>
      </c>
      <c r="U5" s="4" t="s">
        <v>10</v>
      </c>
      <c r="V5" s="3" t="s">
        <v>9</v>
      </c>
      <c r="W5" s="4" t="s">
        <v>10</v>
      </c>
      <c r="X5" s="3" t="s">
        <v>9</v>
      </c>
      <c r="Y5" s="4" t="s">
        <v>10</v>
      </c>
      <c r="Z5" s="3" t="s">
        <v>9</v>
      </c>
      <c r="AA5" s="4" t="s">
        <v>10</v>
      </c>
      <c r="AB5" s="3" t="s">
        <v>9</v>
      </c>
      <c r="AC5" s="4" t="s">
        <v>10</v>
      </c>
      <c r="AD5" s="3" t="s">
        <v>9</v>
      </c>
      <c r="AE5" s="4" t="s">
        <v>10</v>
      </c>
      <c r="AF5" s="3" t="s">
        <v>9</v>
      </c>
      <c r="AG5" s="4" t="s">
        <v>10</v>
      </c>
      <c r="AH5" s="3" t="s">
        <v>9</v>
      </c>
      <c r="AI5" s="4" t="s">
        <v>10</v>
      </c>
      <c r="AJ5" s="3" t="s">
        <v>9</v>
      </c>
      <c r="AK5" s="4" t="s">
        <v>10</v>
      </c>
      <c r="AL5" s="3" t="s">
        <v>9</v>
      </c>
      <c r="AM5" s="4" t="s">
        <v>10</v>
      </c>
      <c r="AN5" s="3" t="s">
        <v>9</v>
      </c>
      <c r="AO5" s="4" t="s">
        <v>10</v>
      </c>
      <c r="AP5" s="3" t="s">
        <v>9</v>
      </c>
      <c r="AQ5" s="4" t="s">
        <v>10</v>
      </c>
    </row>
    <row r="6" spans="2:51" ht="5.25" customHeight="1" thickBot="1" x14ac:dyDescent="0.3"/>
    <row r="7" spans="2:51" x14ac:dyDescent="0.25">
      <c r="B7" s="5" t="s">
        <v>11</v>
      </c>
      <c r="D7" s="6"/>
      <c r="E7" s="7"/>
      <c r="F7" s="6"/>
      <c r="G7" s="7"/>
      <c r="H7" s="59">
        <v>0</v>
      </c>
      <c r="I7" s="60">
        <v>0</v>
      </c>
      <c r="J7" s="59">
        <v>-5.6208283955450078E-3</v>
      </c>
      <c r="K7" s="60">
        <v>-1.5144157765723717E-2</v>
      </c>
      <c r="L7" s="59">
        <v>-9.9141726384743833E-3</v>
      </c>
      <c r="M7" s="60">
        <v>-2.6711684468552176E-2</v>
      </c>
      <c r="N7" s="59">
        <v>-8.5900676137296017E-3</v>
      </c>
      <c r="O7" s="60">
        <v>-2.3144157765723868E-2</v>
      </c>
      <c r="P7" s="59">
        <v>-7.5802335019374834E-3</v>
      </c>
      <c r="Q7" s="60">
        <v>-2.0423368937103784E-2</v>
      </c>
      <c r="R7" s="59">
        <v>-7.5802335019374834E-3</v>
      </c>
      <c r="S7" s="60">
        <v>-2.0423368937103784E-2</v>
      </c>
      <c r="T7" s="59">
        <v>-7.5802335019374834E-3</v>
      </c>
      <c r="U7" s="60">
        <v>-2.0423368937103784E-2</v>
      </c>
      <c r="V7" s="59">
        <v>-1.1609432565492184E-2</v>
      </c>
      <c r="W7" s="60">
        <v>-3.1279211171380439E-2</v>
      </c>
      <c r="X7" s="59">
        <v>-2.4375697315639488E-3</v>
      </c>
      <c r="Y7" s="60">
        <v>-6.5675267028281843E-3</v>
      </c>
      <c r="Z7" s="59">
        <v>-2.4375697315639488E-3</v>
      </c>
      <c r="AA7" s="60">
        <v>-6.5675267028281843E-3</v>
      </c>
      <c r="AB7" s="59">
        <v>-4.3001024986715208E-3</v>
      </c>
      <c r="AC7" s="60">
        <v>-1.1585735422963313E-2</v>
      </c>
      <c r="AD7" s="59">
        <v>-4.3001024986715208E-3</v>
      </c>
      <c r="AE7" s="60">
        <v>-1.1585735422963313E-2</v>
      </c>
      <c r="AF7" s="59">
        <v>-4.3001024986715208E-3</v>
      </c>
      <c r="AG7" s="60">
        <v>-1.1585735422963313E-2</v>
      </c>
      <c r="AH7" s="59">
        <v>-4.3001024986715208E-3</v>
      </c>
      <c r="AI7" s="60">
        <v>-1.1585735422963313E-2</v>
      </c>
      <c r="AJ7" s="59">
        <v>-3.8754427349491083E-3</v>
      </c>
      <c r="AK7" s="60">
        <v>-1.0441577657239036E-2</v>
      </c>
      <c r="AL7" s="59">
        <v>-3.8754427349491083E-3</v>
      </c>
      <c r="AM7" s="60">
        <v>-1.0441577657239036E-2</v>
      </c>
      <c r="AN7" s="59">
        <v>-1.9105000797660199E-2</v>
      </c>
      <c r="AO7" s="60">
        <v>-5.1086970901254157E-2</v>
      </c>
      <c r="AP7" s="59">
        <v>0.10168734896940634</v>
      </c>
      <c r="AQ7" s="60">
        <v>0.27191302909874637</v>
      </c>
      <c r="AX7" s="52"/>
      <c r="AY7" s="52"/>
    </row>
    <row r="8" spans="2:51" x14ac:dyDescent="0.25">
      <c r="B8" s="5" t="s">
        <v>12</v>
      </c>
      <c r="D8" s="8"/>
      <c r="E8" s="9"/>
      <c r="F8" s="8"/>
      <c r="G8" s="9"/>
      <c r="H8" s="61">
        <v>0</v>
      </c>
      <c r="I8" s="62">
        <v>0</v>
      </c>
      <c r="J8" s="61">
        <v>-5.1208727867354531E-3</v>
      </c>
      <c r="K8" s="62">
        <v>-8.1050030809034397E-3</v>
      </c>
      <c r="L8" s="61">
        <v>-9.6282382581124315E-3</v>
      </c>
      <c r="M8" s="62">
        <v>-1.5238984445739909E-2</v>
      </c>
      <c r="N8" s="61">
        <v>-8.0024214439516905E-3</v>
      </c>
      <c r="O8" s="62">
        <v>-1.2665741399771164E-2</v>
      </c>
      <c r="P8" s="61">
        <v>-7.0511856926088745E-3</v>
      </c>
      <c r="Q8" s="62">
        <v>-1.1160183848083908E-2</v>
      </c>
      <c r="R8" s="61">
        <v>-7.0511856926088745E-3</v>
      </c>
      <c r="S8" s="62">
        <v>-1.1160183848083908E-2</v>
      </c>
      <c r="T8" s="61">
        <v>-7.0511856926088745E-3</v>
      </c>
      <c r="U8" s="62">
        <v>-1.1160183848083908E-2</v>
      </c>
      <c r="V8" s="61">
        <v>-1.9526608512068E-2</v>
      </c>
      <c r="W8" s="62">
        <v>-3.0905517231331225E-2</v>
      </c>
      <c r="X8" s="61">
        <v>-1.1705406091035098E-2</v>
      </c>
      <c r="Y8" s="62">
        <v>-1.8526598176157313E-2</v>
      </c>
      <c r="Z8" s="61">
        <v>-1.1351122499911437E-2</v>
      </c>
      <c r="AA8" s="62">
        <v>-1.7965859857289219E-2</v>
      </c>
      <c r="AB8" s="61">
        <v>-1.3294227026426131E-2</v>
      </c>
      <c r="AC8" s="62">
        <v>-2.1041286416354138E-2</v>
      </c>
      <c r="AD8" s="61">
        <v>-1.3294227026426131E-2</v>
      </c>
      <c r="AE8" s="62">
        <v>-2.1041286416354138E-2</v>
      </c>
      <c r="AF8" s="61">
        <v>-1.428032688407288E-2</v>
      </c>
      <c r="AG8" s="62">
        <v>-2.2602024735222007E-2</v>
      </c>
      <c r="AH8" s="61">
        <v>-1.4557859559472419E-2</v>
      </c>
      <c r="AI8" s="62">
        <v>-2.3041286416354039E-2</v>
      </c>
      <c r="AJ8" s="61">
        <v>-1.4615547748873969E-2</v>
      </c>
      <c r="AK8" s="62">
        <v>-2.3132591741110813E-2</v>
      </c>
      <c r="AL8" s="61">
        <v>-1.4261264157750309E-2</v>
      </c>
      <c r="AM8" s="62">
        <v>-2.2571853422242893E-2</v>
      </c>
      <c r="AN8" s="61">
        <v>7.1451287831987287E-2</v>
      </c>
      <c r="AO8" s="62">
        <v>0.10443300280334181</v>
      </c>
      <c r="AP8" s="61">
        <v>0.20239660670453019</v>
      </c>
      <c r="AQ8" s="62">
        <v>0.29582231526831226</v>
      </c>
      <c r="AX8" s="52"/>
      <c r="AY8" s="52"/>
    </row>
    <row r="9" spans="2:51" x14ac:dyDescent="0.25">
      <c r="B9" s="5" t="s">
        <v>13</v>
      </c>
      <c r="D9" s="8"/>
      <c r="E9" s="9"/>
      <c r="F9" s="8"/>
      <c r="G9" s="9"/>
      <c r="H9" s="61">
        <v>0</v>
      </c>
      <c r="I9" s="62">
        <v>0</v>
      </c>
      <c r="J9" s="61">
        <v>-6.2256809338521513E-2</v>
      </c>
      <c r="K9" s="62">
        <v>-1.6000000000000035E-2</v>
      </c>
      <c r="L9" s="61">
        <v>-7.7821011673151697E-2</v>
      </c>
      <c r="M9" s="62">
        <v>-0.02</v>
      </c>
      <c r="N9" s="61">
        <v>-7.7821011673151697E-2</v>
      </c>
      <c r="O9" s="62">
        <v>-0.02</v>
      </c>
      <c r="P9" s="61">
        <v>-7.7821011673151697E-2</v>
      </c>
      <c r="Q9" s="62">
        <v>-0.02</v>
      </c>
      <c r="R9" s="61">
        <v>-7.7821011673151697E-2</v>
      </c>
      <c r="S9" s="62">
        <v>-0.02</v>
      </c>
      <c r="T9" s="61">
        <v>-7.7821011673151697E-2</v>
      </c>
      <c r="U9" s="62">
        <v>-0.02</v>
      </c>
      <c r="V9" s="61">
        <v>-7.3929961089494234E-2</v>
      </c>
      <c r="W9" s="62">
        <v>-1.9000000000000017E-2</v>
      </c>
      <c r="X9" s="61">
        <v>-8.1712062256809381E-2</v>
      </c>
      <c r="Y9" s="62">
        <v>-2.1000000000000015E-2</v>
      </c>
      <c r="Z9" s="61">
        <v>-8.1712062256809381E-2</v>
      </c>
      <c r="AA9" s="62">
        <v>-2.1000000000000015E-2</v>
      </c>
      <c r="AB9" s="61">
        <v>-8.5603112840466955E-2</v>
      </c>
      <c r="AC9" s="62">
        <v>-2.1999999999999999E-2</v>
      </c>
      <c r="AD9" s="61">
        <v>-8.5603112840466955E-2</v>
      </c>
      <c r="AE9" s="62">
        <v>-2.1999999999999999E-2</v>
      </c>
      <c r="AF9" s="61">
        <v>-8.1712062256809381E-2</v>
      </c>
      <c r="AG9" s="62">
        <v>-2.1000000000000015E-2</v>
      </c>
      <c r="AH9" s="61">
        <v>-8.1712062256809381E-2</v>
      </c>
      <c r="AI9" s="62">
        <v>-2.1000000000000015E-2</v>
      </c>
      <c r="AJ9" s="61">
        <v>-5.8365758754863828E-2</v>
      </c>
      <c r="AK9" s="62">
        <v>-1.5000000000000017E-2</v>
      </c>
      <c r="AL9" s="61">
        <v>-5.8365758754863828E-2</v>
      </c>
      <c r="AM9" s="62">
        <v>-1.5000000000000017E-2</v>
      </c>
      <c r="AN9" s="61">
        <v>-6.6147859922179086E-2</v>
      </c>
      <c r="AO9" s="62">
        <v>-1.7000000000000029E-2</v>
      </c>
      <c r="AP9" s="61">
        <v>0</v>
      </c>
      <c r="AQ9" s="62">
        <v>0</v>
      </c>
      <c r="AX9" s="52"/>
      <c r="AY9" s="52"/>
    </row>
    <row r="10" spans="2:51" x14ac:dyDescent="0.25">
      <c r="B10" s="5" t="s">
        <v>14</v>
      </c>
      <c r="D10" s="8"/>
      <c r="E10" s="9"/>
      <c r="F10" s="8"/>
      <c r="G10" s="9"/>
      <c r="H10" s="61">
        <v>0</v>
      </c>
      <c r="I10" s="62">
        <v>0</v>
      </c>
      <c r="J10" s="61">
        <v>-6.3442539564875222E-3</v>
      </c>
      <c r="K10" s="62">
        <v>-1.3265526455987262E-2</v>
      </c>
      <c r="L10" s="61">
        <v>-1.170230332654576E-2</v>
      </c>
      <c r="M10" s="62">
        <v>-2.4468947088023937E-2</v>
      </c>
      <c r="N10" s="61">
        <v>-9.2137611611371462E-3</v>
      </c>
      <c r="O10" s="62">
        <v>-1.9265526455987208E-2</v>
      </c>
      <c r="P10" s="61">
        <v>-1.0013573031393719E-2</v>
      </c>
      <c r="Q10" s="62">
        <v>-2.0937894176048556E-2</v>
      </c>
      <c r="R10" s="61">
        <v>-1.0013573031393719E-2</v>
      </c>
      <c r="S10" s="62">
        <v>-2.0937894176048556E-2</v>
      </c>
      <c r="T10" s="61">
        <v>-1.0013573031393719E-2</v>
      </c>
      <c r="U10" s="62">
        <v>-2.0937894176048556E-2</v>
      </c>
      <c r="V10" s="61">
        <v>-3.1910678741311482E-3</v>
      </c>
      <c r="W10" s="62">
        <v>-6.6723677200610856E-3</v>
      </c>
      <c r="X10" s="61">
        <v>-1.3010068582457124E-2</v>
      </c>
      <c r="Y10" s="62">
        <v>-2.720342063203654E-2</v>
      </c>
      <c r="Z10" s="61">
        <v>-1.3010068582457124E-2</v>
      </c>
      <c r="AA10" s="62">
        <v>-2.720342063203654E-2</v>
      </c>
      <c r="AB10" s="61">
        <v>-1.0483644625273958E-2</v>
      </c>
      <c r="AC10" s="62">
        <v>-2.1920791015865339E-2</v>
      </c>
      <c r="AD10" s="61">
        <v>-1.0483644625273958E-2</v>
      </c>
      <c r="AE10" s="62">
        <v>-2.1920791015865339E-2</v>
      </c>
      <c r="AF10" s="61">
        <v>-1.0483644625273958E-2</v>
      </c>
      <c r="AG10" s="62">
        <v>-2.1920791015865339E-2</v>
      </c>
      <c r="AH10" s="61">
        <v>-1.0483644625273958E-2</v>
      </c>
      <c r="AI10" s="62">
        <v>-2.1920791015865339E-2</v>
      </c>
      <c r="AJ10" s="61">
        <v>-1.0356656278860399E-2</v>
      </c>
      <c r="AK10" s="62">
        <v>-2.1655264559877745E-2</v>
      </c>
      <c r="AL10" s="61">
        <v>-9.8784050780855726E-3</v>
      </c>
      <c r="AM10" s="62">
        <v>-2.0655264559877977E-2</v>
      </c>
      <c r="AN10" s="61">
        <v>-2.6065719016452604E-2</v>
      </c>
      <c r="AO10" s="62">
        <v>-5.4605075055432349E-2</v>
      </c>
      <c r="AP10" s="61">
        <v>0.10616016219015245</v>
      </c>
      <c r="AQ10" s="62">
        <v>0.2223949249445675</v>
      </c>
      <c r="AX10" s="52"/>
      <c r="AY10" s="52"/>
    </row>
    <row r="11" spans="2:51" x14ac:dyDescent="0.25">
      <c r="B11" s="5" t="s">
        <v>15</v>
      </c>
      <c r="D11" s="8"/>
      <c r="E11" s="9"/>
      <c r="F11" s="8"/>
      <c r="G11" s="9"/>
      <c r="H11" s="61">
        <v>0</v>
      </c>
      <c r="I11" s="62">
        <v>0</v>
      </c>
      <c r="J11" s="61">
        <v>-8.1397695678993021E-3</v>
      </c>
      <c r="K11" s="62">
        <v>-1.3214981442794146E-2</v>
      </c>
      <c r="L11" s="61">
        <v>-1.3613833244781937E-2</v>
      </c>
      <c r="M11" s="62">
        <v>-2.2102167904676499E-2</v>
      </c>
      <c r="N11" s="61">
        <v>-1.1179938300319825E-2</v>
      </c>
      <c r="O11" s="62">
        <v>-1.8150719862262445E-2</v>
      </c>
      <c r="P11" s="61">
        <v>-1.2235843071032537E-2</v>
      </c>
      <c r="Q11" s="62">
        <v>-1.9864989760682603E-2</v>
      </c>
      <c r="R11" s="61">
        <v>-1.2235843071032537E-2</v>
      </c>
      <c r="S11" s="62">
        <v>-1.9864989760682603E-2</v>
      </c>
      <c r="T11" s="61">
        <v>-1.2235843071032537E-2</v>
      </c>
      <c r="U11" s="62">
        <v>-1.9864989760682603E-2</v>
      </c>
      <c r="V11" s="61">
        <v>-1.7279628453824136E-2</v>
      </c>
      <c r="W11" s="62">
        <v>-2.8053615947090632E-2</v>
      </c>
      <c r="X11" s="61">
        <v>-1.5493148808852997E-2</v>
      </c>
      <c r="Y11" s="62">
        <v>-2.5153251857015262E-2</v>
      </c>
      <c r="Z11" s="61">
        <v>-1.5493148808852997E-2</v>
      </c>
      <c r="AA11" s="62">
        <v>-2.5153251857015262E-2</v>
      </c>
      <c r="AB11" s="61">
        <v>-1.2436063521974461E-2</v>
      </c>
      <c r="AC11" s="62">
        <v>-2.0190049275155924E-2</v>
      </c>
      <c r="AD11" s="61">
        <v>-1.2436063521974461E-2</v>
      </c>
      <c r="AE11" s="62">
        <v>-2.0190049275155924E-2</v>
      </c>
      <c r="AF11" s="61">
        <v>-1.2436063521974461E-2</v>
      </c>
      <c r="AG11" s="62">
        <v>-2.0190049275155924E-2</v>
      </c>
      <c r="AH11" s="61">
        <v>-1.2599946537304563E-2</v>
      </c>
      <c r="AI11" s="62">
        <v>-2.0456114670289148E-2</v>
      </c>
      <c r="AJ11" s="61">
        <v>-1.1523812526225252E-2</v>
      </c>
      <c r="AK11" s="62">
        <v>-1.8709002437228318E-2</v>
      </c>
      <c r="AL11" s="61">
        <v>-1.1523812526225252E-2</v>
      </c>
      <c r="AM11" s="62">
        <v>-1.8709002437228318E-2</v>
      </c>
      <c r="AN11" s="61">
        <v>-7.5721481370145671E-3</v>
      </c>
      <c r="AO11" s="62">
        <v>-1.2071833264270356E-2</v>
      </c>
      <c r="AP11" s="61">
        <v>0.12604305869069554</v>
      </c>
      <c r="AQ11" s="62">
        <v>0.20094308261019153</v>
      </c>
      <c r="AX11" s="52"/>
      <c r="AY11" s="52"/>
    </row>
    <row r="12" spans="2:51" x14ac:dyDescent="0.25">
      <c r="B12" s="5" t="s">
        <v>16</v>
      </c>
      <c r="D12" s="8"/>
      <c r="E12" s="9"/>
      <c r="F12" s="8"/>
      <c r="G12" s="9"/>
      <c r="H12" s="61">
        <v>0</v>
      </c>
      <c r="I12" s="62">
        <v>0</v>
      </c>
      <c r="J12" s="61">
        <v>-8.0645161290322509E-2</v>
      </c>
      <c r="K12" s="62">
        <v>-1.4999999999999994E-2</v>
      </c>
      <c r="L12" s="61">
        <v>-9.6774193548387011E-2</v>
      </c>
      <c r="M12" s="62">
        <v>-1.7999999999999985E-2</v>
      </c>
      <c r="N12" s="61">
        <v>-9.6774193548387011E-2</v>
      </c>
      <c r="O12" s="62">
        <v>-1.7999999999999985E-2</v>
      </c>
      <c r="P12" s="61">
        <v>-9.6774193548387011E-2</v>
      </c>
      <c r="Q12" s="62">
        <v>-1.7999999999999985E-2</v>
      </c>
      <c r="R12" s="61">
        <v>-9.6774193548387011E-2</v>
      </c>
      <c r="S12" s="62">
        <v>-1.7999999999999985E-2</v>
      </c>
      <c r="T12" s="61">
        <v>-9.6774193548387011E-2</v>
      </c>
      <c r="U12" s="62">
        <v>-1.7999999999999985E-2</v>
      </c>
      <c r="V12" s="61">
        <v>-9.6774193548387011E-2</v>
      </c>
      <c r="W12" s="62">
        <v>-1.7999999999999985E-2</v>
      </c>
      <c r="X12" s="61">
        <v>-0.1021505376344084</v>
      </c>
      <c r="Y12" s="62">
        <v>-1.8999999999999972E-2</v>
      </c>
      <c r="Z12" s="61">
        <v>-0.1021505376344084</v>
      </c>
      <c r="AA12" s="62">
        <v>-1.8999999999999972E-2</v>
      </c>
      <c r="AB12" s="61">
        <v>-0.10752688172043001</v>
      </c>
      <c r="AC12" s="62">
        <v>-1.999999999999999E-2</v>
      </c>
      <c r="AD12" s="61">
        <v>-0.10752688172043001</v>
      </c>
      <c r="AE12" s="62">
        <v>-1.999999999999999E-2</v>
      </c>
      <c r="AF12" s="61">
        <v>-9.1397849462365399E-2</v>
      </c>
      <c r="AG12" s="62">
        <v>-1.6999999999999967E-2</v>
      </c>
      <c r="AH12" s="61">
        <v>-9.1397849462365399E-2</v>
      </c>
      <c r="AI12" s="62">
        <v>-1.6999999999999967E-2</v>
      </c>
      <c r="AJ12" s="61">
        <v>-6.4516129032258118E-2</v>
      </c>
      <c r="AK12" s="62">
        <v>-1.2E-2</v>
      </c>
      <c r="AL12" s="61">
        <v>-6.4516129032258118E-2</v>
      </c>
      <c r="AM12" s="62">
        <v>-1.2E-2</v>
      </c>
      <c r="AN12" s="61">
        <v>-7.526881720430123E-2</v>
      </c>
      <c r="AO12" s="62">
        <v>-1.4000000000000026E-2</v>
      </c>
      <c r="AP12" s="61">
        <v>-2.1505376344086002E-2</v>
      </c>
      <c r="AQ12" s="62">
        <v>-3.9999999999999975E-3</v>
      </c>
      <c r="AX12" s="52"/>
      <c r="AY12" s="52"/>
    </row>
    <row r="13" spans="2:51" x14ac:dyDescent="0.25">
      <c r="B13" s="5" t="s">
        <v>17</v>
      </c>
      <c r="D13" s="8"/>
      <c r="E13" s="9"/>
      <c r="F13" s="8"/>
      <c r="G13" s="9"/>
      <c r="H13" s="61">
        <v>0</v>
      </c>
      <c r="I13" s="62">
        <v>0</v>
      </c>
      <c r="J13" s="61">
        <v>-5.4049192449405759E-3</v>
      </c>
      <c r="K13" s="62">
        <v>-9.7502796503354215E-3</v>
      </c>
      <c r="L13" s="61">
        <v>-1.1549580170657214E-2</v>
      </c>
      <c r="M13" s="62">
        <v>-2.0835026649711978E-2</v>
      </c>
      <c r="N13" s="61">
        <v>-9.8232786941966355E-3</v>
      </c>
      <c r="O13" s="62">
        <v>-1.772084096191754E-2</v>
      </c>
      <c r="P13" s="61">
        <v>-1.1550085214835137E-2</v>
      </c>
      <c r="Q13" s="62">
        <v>-2.0835937731218813E-2</v>
      </c>
      <c r="R13" s="61">
        <v>-1.1996310212068928E-2</v>
      </c>
      <c r="S13" s="62">
        <v>-2.1640911554661614E-2</v>
      </c>
      <c r="T13" s="61">
        <v>-1.1530678638388303E-2</v>
      </c>
      <c r="U13" s="62">
        <v>-2.0800928966270279E-2</v>
      </c>
      <c r="V13" s="61">
        <v>3.7796908129703599E-3</v>
      </c>
      <c r="W13" s="62">
        <v>6.8184260944808327E-3</v>
      </c>
      <c r="X13" s="61">
        <v>-1.430493524298071E-2</v>
      </c>
      <c r="Y13" s="62">
        <v>-2.5805587961293418E-2</v>
      </c>
      <c r="Z13" s="61">
        <v>-1.430493524298071E-2</v>
      </c>
      <c r="AA13" s="62">
        <v>-2.5805587961293418E-2</v>
      </c>
      <c r="AB13" s="61">
        <v>-1.1192942219364843E-2</v>
      </c>
      <c r="AC13" s="62">
        <v>-2.019166463051459E-2</v>
      </c>
      <c r="AD13" s="61">
        <v>-1.1192942219364843E-2</v>
      </c>
      <c r="AE13" s="62">
        <v>-2.019166463051459E-2</v>
      </c>
      <c r="AF13" s="61">
        <v>-1.0746717222131053E-2</v>
      </c>
      <c r="AG13" s="62">
        <v>-1.9386690807071789E-2</v>
      </c>
      <c r="AH13" s="61">
        <v>-1.1192942219364843E-2</v>
      </c>
      <c r="AI13" s="62">
        <v>-2.019166463051459E-2</v>
      </c>
      <c r="AJ13" s="61">
        <v>-1.109861824121372E-2</v>
      </c>
      <c r="AK13" s="62">
        <v>-2.0021507571171628E-2</v>
      </c>
      <c r="AL13" s="61">
        <v>-1.0652393243979819E-2</v>
      </c>
      <c r="AM13" s="62">
        <v>-1.9216533747728512E-2</v>
      </c>
      <c r="AN13" s="61">
        <v>-3.9444168701806781E-2</v>
      </c>
      <c r="AO13" s="62">
        <v>-7.2123499013399678E-2</v>
      </c>
      <c r="AP13" s="61">
        <v>9.1282488331939193E-2</v>
      </c>
      <c r="AQ13" s="62">
        <v>0.16690965163749844</v>
      </c>
      <c r="AX13" s="52"/>
      <c r="AY13" s="52"/>
    </row>
    <row r="14" spans="2:51" x14ac:dyDescent="0.25">
      <c r="B14" s="5" t="s">
        <v>18</v>
      </c>
      <c r="D14" s="8"/>
      <c r="E14" s="9"/>
      <c r="F14" s="8"/>
      <c r="G14" s="9"/>
      <c r="H14" s="61">
        <v>0</v>
      </c>
      <c r="I14" s="62">
        <v>0</v>
      </c>
      <c r="J14" s="61">
        <v>1.0000396631910879E-2</v>
      </c>
      <c r="K14" s="62">
        <v>1.5840736253878031E-2</v>
      </c>
      <c r="L14" s="61">
        <v>8.9546614147881787E-3</v>
      </c>
      <c r="M14" s="62">
        <v>1.4184280377620867E-2</v>
      </c>
      <c r="N14" s="61">
        <v>5.8929900123787515E-3</v>
      </c>
      <c r="O14" s="62">
        <v>9.3345598148535155E-3</v>
      </c>
      <c r="P14" s="61">
        <v>4.9252521755749346E-3</v>
      </c>
      <c r="Q14" s="62">
        <v>7.8016526312731458E-3</v>
      </c>
      <c r="R14" s="61">
        <v>5.4935554116632979E-3</v>
      </c>
      <c r="S14" s="62">
        <v>8.7018510940395383E-3</v>
      </c>
      <c r="T14" s="61">
        <v>6.0055691026270619E-3</v>
      </c>
      <c r="U14" s="62">
        <v>9.5128863094881173E-3</v>
      </c>
      <c r="V14" s="61">
        <v>4.5547203877377429E-2</v>
      </c>
      <c r="W14" s="62">
        <v>7.2147262781645391E-2</v>
      </c>
      <c r="X14" s="61">
        <v>4.4962388234575101E-3</v>
      </c>
      <c r="Y14" s="62">
        <v>7.1220908488336329E-3</v>
      </c>
      <c r="Z14" s="61">
        <v>4.9894893327133705E-3</v>
      </c>
      <c r="AA14" s="62">
        <v>7.9034049818431963E-3</v>
      </c>
      <c r="AB14" s="61">
        <v>6.5353658443232376E-3</v>
      </c>
      <c r="AC14" s="62">
        <v>1.0352090069326182E-2</v>
      </c>
      <c r="AD14" s="61">
        <v>6.5353658443232376E-3</v>
      </c>
      <c r="AE14" s="62">
        <v>1.0352090069326182E-2</v>
      </c>
      <c r="AF14" s="61">
        <v>7.6599251811260149E-3</v>
      </c>
      <c r="AG14" s="62">
        <v>1.2133404202336249E-2</v>
      </c>
      <c r="AH14" s="61">
        <v>7.6599251811260149E-3</v>
      </c>
      <c r="AI14" s="62">
        <v>1.2133404202336249E-2</v>
      </c>
      <c r="AJ14" s="61">
        <v>7.7376711267402865E-3</v>
      </c>
      <c r="AK14" s="62">
        <v>1.2256554619726115E-2</v>
      </c>
      <c r="AL14" s="61">
        <v>7.7376711267402865E-3</v>
      </c>
      <c r="AM14" s="62">
        <v>1.2256554619726115E-2</v>
      </c>
      <c r="AN14" s="61">
        <v>-1.0184412530492293E-2</v>
      </c>
      <c r="AO14" s="62">
        <v>-1.6443674636917996E-2</v>
      </c>
      <c r="AP14" s="61">
        <v>0.1296177562533718</v>
      </c>
      <c r="AQ14" s="62">
        <v>0.20927983863736505</v>
      </c>
      <c r="AX14" s="52"/>
      <c r="AY14" s="52"/>
    </row>
    <row r="15" spans="2:51" x14ac:dyDescent="0.25">
      <c r="B15" s="5" t="s">
        <v>19</v>
      </c>
      <c r="D15" s="8"/>
      <c r="E15" s="9"/>
      <c r="F15" s="8"/>
      <c r="G15" s="9"/>
      <c r="H15" s="61">
        <v>0</v>
      </c>
      <c r="I15" s="62">
        <v>0</v>
      </c>
      <c r="J15" s="61">
        <v>4.3551602582401427E-2</v>
      </c>
      <c r="K15" s="62">
        <v>6.0947884187671816E-2</v>
      </c>
      <c r="L15" s="61">
        <v>5.3840144575754367E-2</v>
      </c>
      <c r="M15" s="62">
        <v>7.5346088356724766E-2</v>
      </c>
      <c r="N15" s="61">
        <v>5.2562956978131403E-2</v>
      </c>
      <c r="O15" s="62">
        <v>7.3558740080881729E-2</v>
      </c>
      <c r="P15" s="61">
        <v>5.014683385110863E-2</v>
      </c>
      <c r="Q15" s="62">
        <v>7.0177519097099822E-2</v>
      </c>
      <c r="R15" s="61">
        <v>5.0805925091683468E-2</v>
      </c>
      <c r="S15" s="62">
        <v>7.109987818879257E-2</v>
      </c>
      <c r="T15" s="61">
        <v>5.0855970736672473E-2</v>
      </c>
      <c r="U15" s="62">
        <v>7.1169914100080001E-2</v>
      </c>
      <c r="V15" s="61">
        <v>-1.475077225734478E-3</v>
      </c>
      <c r="W15" s="62">
        <v>-2.0642830709118984E-3</v>
      </c>
      <c r="X15" s="61">
        <v>9.8080115036447424E-3</v>
      </c>
      <c r="Y15" s="62">
        <v>1.3725730255378626E-2</v>
      </c>
      <c r="Z15" s="61">
        <v>9.8080115036447424E-3</v>
      </c>
      <c r="AA15" s="62">
        <v>1.3725730255378626E-2</v>
      </c>
      <c r="AB15" s="61">
        <v>1.1062290926051155E-2</v>
      </c>
      <c r="AC15" s="62">
        <v>1.5481019898995415E-2</v>
      </c>
      <c r="AD15" s="61">
        <v>1.1062290926051155E-2</v>
      </c>
      <c r="AE15" s="62">
        <v>1.5481019898995415E-2</v>
      </c>
      <c r="AF15" s="61">
        <v>1.0503290975454549E-2</v>
      </c>
      <c r="AG15" s="62">
        <v>1.469873262987809E-2</v>
      </c>
      <c r="AH15" s="61">
        <v>1.0503290975454549E-2</v>
      </c>
      <c r="AI15" s="62">
        <v>1.469873262987809E-2</v>
      </c>
      <c r="AJ15" s="61">
        <v>1.0847797232369061E-2</v>
      </c>
      <c r="AK15" s="62">
        <v>1.5180848699169015E-2</v>
      </c>
      <c r="AL15" s="61">
        <v>1.0847797232369061E-2</v>
      </c>
      <c r="AM15" s="62">
        <v>1.5180848699169015E-2</v>
      </c>
      <c r="AN15" s="61">
        <v>-5.2952876018289019E-2</v>
      </c>
      <c r="AO15" s="62">
        <v>-8.0180939858987138E-2</v>
      </c>
      <c r="AP15" s="61">
        <v>9.4883216801891379E-2</v>
      </c>
      <c r="AQ15" s="62">
        <v>0.14367162035527745</v>
      </c>
      <c r="AX15" s="52"/>
      <c r="AY15" s="52"/>
    </row>
    <row r="16" spans="2:51" x14ac:dyDescent="0.25">
      <c r="B16" s="5" t="s">
        <v>92</v>
      </c>
      <c r="D16" s="8"/>
      <c r="E16" s="9"/>
      <c r="F16" s="8"/>
      <c r="G16" s="9"/>
      <c r="H16" s="61" t="s">
        <v>103</v>
      </c>
      <c r="I16" s="62">
        <v>0</v>
      </c>
      <c r="J16" s="61" t="s">
        <v>103</v>
      </c>
      <c r="K16" s="62">
        <v>0</v>
      </c>
      <c r="L16" s="61" t="s">
        <v>103</v>
      </c>
      <c r="M16" s="62">
        <v>0</v>
      </c>
      <c r="N16" s="61" t="s">
        <v>103</v>
      </c>
      <c r="O16" s="62">
        <v>0</v>
      </c>
      <c r="P16" s="61" t="s">
        <v>103</v>
      </c>
      <c r="Q16" s="62">
        <v>0</v>
      </c>
      <c r="R16" s="61" t="s">
        <v>103</v>
      </c>
      <c r="S16" s="62">
        <v>0</v>
      </c>
      <c r="T16" s="61" t="s">
        <v>103</v>
      </c>
      <c r="U16" s="62">
        <v>0</v>
      </c>
      <c r="V16" s="61" t="s">
        <v>103</v>
      </c>
      <c r="W16" s="62">
        <v>0</v>
      </c>
      <c r="X16" s="61" t="s">
        <v>103</v>
      </c>
      <c r="Y16" s="62">
        <v>0</v>
      </c>
      <c r="Z16" s="61" t="s">
        <v>103</v>
      </c>
      <c r="AA16" s="62">
        <v>0</v>
      </c>
      <c r="AB16" s="61" t="s">
        <v>103</v>
      </c>
      <c r="AC16" s="62">
        <v>0</v>
      </c>
      <c r="AD16" s="61" t="s">
        <v>103</v>
      </c>
      <c r="AE16" s="62">
        <v>0</v>
      </c>
      <c r="AF16" s="61" t="s">
        <v>103</v>
      </c>
      <c r="AG16" s="62">
        <v>0</v>
      </c>
      <c r="AH16" s="61" t="s">
        <v>103</v>
      </c>
      <c r="AI16" s="62">
        <v>0</v>
      </c>
      <c r="AJ16" s="61" t="s">
        <v>103</v>
      </c>
      <c r="AK16" s="62">
        <v>0</v>
      </c>
      <c r="AL16" s="61" t="s">
        <v>103</v>
      </c>
      <c r="AM16" s="62">
        <v>0</v>
      </c>
      <c r="AN16" s="61" t="s">
        <v>103</v>
      </c>
      <c r="AO16" s="62">
        <v>0</v>
      </c>
      <c r="AP16" s="61" t="s">
        <v>103</v>
      </c>
      <c r="AQ16" s="62">
        <v>0</v>
      </c>
      <c r="AX16" s="52"/>
      <c r="AY16" s="52"/>
    </row>
    <row r="17" spans="2:51" x14ac:dyDescent="0.25">
      <c r="B17" s="5" t="s">
        <v>93</v>
      </c>
      <c r="D17" s="8"/>
      <c r="E17" s="9"/>
      <c r="F17" s="8"/>
      <c r="G17" s="9"/>
      <c r="H17" s="61" t="s">
        <v>103</v>
      </c>
      <c r="I17" s="62">
        <v>0</v>
      </c>
      <c r="J17" s="61" t="s">
        <v>103</v>
      </c>
      <c r="K17" s="62">
        <v>0</v>
      </c>
      <c r="L17" s="61" t="s">
        <v>103</v>
      </c>
      <c r="M17" s="62">
        <v>0</v>
      </c>
      <c r="N17" s="61" t="s">
        <v>103</v>
      </c>
      <c r="O17" s="62">
        <v>0</v>
      </c>
      <c r="P17" s="61" t="s">
        <v>103</v>
      </c>
      <c r="Q17" s="62">
        <v>0</v>
      </c>
      <c r="R17" s="61" t="s">
        <v>103</v>
      </c>
      <c r="S17" s="62">
        <v>0</v>
      </c>
      <c r="T17" s="61" t="s">
        <v>103</v>
      </c>
      <c r="U17" s="62">
        <v>0</v>
      </c>
      <c r="V17" s="61" t="s">
        <v>103</v>
      </c>
      <c r="W17" s="62">
        <v>0</v>
      </c>
      <c r="X17" s="61" t="s">
        <v>103</v>
      </c>
      <c r="Y17" s="62">
        <v>0</v>
      </c>
      <c r="Z17" s="61" t="s">
        <v>103</v>
      </c>
      <c r="AA17" s="62">
        <v>0</v>
      </c>
      <c r="AB17" s="61" t="s">
        <v>103</v>
      </c>
      <c r="AC17" s="62">
        <v>0</v>
      </c>
      <c r="AD17" s="61" t="s">
        <v>103</v>
      </c>
      <c r="AE17" s="62">
        <v>0</v>
      </c>
      <c r="AF17" s="61" t="s">
        <v>103</v>
      </c>
      <c r="AG17" s="62">
        <v>0</v>
      </c>
      <c r="AH17" s="61" t="s">
        <v>103</v>
      </c>
      <c r="AI17" s="62">
        <v>0</v>
      </c>
      <c r="AJ17" s="61" t="s">
        <v>103</v>
      </c>
      <c r="AK17" s="62">
        <v>0</v>
      </c>
      <c r="AL17" s="61" t="s">
        <v>103</v>
      </c>
      <c r="AM17" s="62">
        <v>0</v>
      </c>
      <c r="AN17" s="61" t="s">
        <v>103</v>
      </c>
      <c r="AO17" s="62">
        <v>0</v>
      </c>
      <c r="AP17" s="61" t="s">
        <v>103</v>
      </c>
      <c r="AQ17" s="62">
        <v>0</v>
      </c>
      <c r="AX17" s="52"/>
      <c r="AY17" s="52"/>
    </row>
    <row r="18" spans="2:51" x14ac:dyDescent="0.25">
      <c r="B18" s="5" t="s">
        <v>20</v>
      </c>
      <c r="D18" s="8"/>
      <c r="E18" s="9"/>
      <c r="F18" s="8"/>
      <c r="G18" s="9"/>
      <c r="H18" s="61">
        <v>0</v>
      </c>
      <c r="I18" s="62">
        <v>0</v>
      </c>
      <c r="J18" s="61">
        <v>-1.5901043021042227E-2</v>
      </c>
      <c r="K18" s="62">
        <v>-3.2288864484000868E-2</v>
      </c>
      <c r="L18" s="61">
        <v>-1.1196939160213804E-2</v>
      </c>
      <c r="M18" s="62">
        <v>-2.2736650086495343E-2</v>
      </c>
      <c r="N18" s="61">
        <v>-6.3780140221196824E-3</v>
      </c>
      <c r="O18" s="62">
        <v>-1.2951278112055722E-2</v>
      </c>
      <c r="P18" s="61">
        <v>-7.9222661891975577E-3</v>
      </c>
      <c r="Q18" s="62">
        <v>-1.6087056619535939E-2</v>
      </c>
      <c r="R18" s="61">
        <v>-8.0538841028789943E-3</v>
      </c>
      <c r="S18" s="62">
        <v>-1.6354321664533433E-2</v>
      </c>
      <c r="T18" s="61">
        <v>-7.9937260698894619E-3</v>
      </c>
      <c r="U18" s="62">
        <v>-1.6232163981401964E-2</v>
      </c>
      <c r="V18" s="61">
        <v>-6.8861619070594848E-3</v>
      </c>
      <c r="W18" s="62">
        <v>-1.3983129807126262E-2</v>
      </c>
      <c r="X18" s="61">
        <v>-1.0591991875165241E-2</v>
      </c>
      <c r="Y18" s="62">
        <v>-2.1508236272316572E-2</v>
      </c>
      <c r="Z18" s="61">
        <v>-1.0537808623235723E-2</v>
      </c>
      <c r="AA18" s="62">
        <v>-2.1398211057207177E-2</v>
      </c>
      <c r="AB18" s="61">
        <v>-1.0223299218536042E-2</v>
      </c>
      <c r="AC18" s="62">
        <v>-2.0759564175121908E-2</v>
      </c>
      <c r="AD18" s="61">
        <v>-1.0223299218536042E-2</v>
      </c>
      <c r="AE18" s="62">
        <v>-2.0759564175121908E-2</v>
      </c>
      <c r="AF18" s="61">
        <v>-1.0223299218536042E-2</v>
      </c>
      <c r="AG18" s="62">
        <v>-2.0759564175121908E-2</v>
      </c>
      <c r="AH18" s="61">
        <v>-1.0169115966606745E-2</v>
      </c>
      <c r="AI18" s="62">
        <v>-2.0649538960012981E-2</v>
      </c>
      <c r="AJ18" s="61">
        <v>-1.0219808846202438E-2</v>
      </c>
      <c r="AK18" s="62">
        <v>-2.0752476579727737E-2</v>
      </c>
      <c r="AL18" s="61">
        <v>-1.1035531233047235E-2</v>
      </c>
      <c r="AM18" s="62">
        <v>-2.2408893053197057E-2</v>
      </c>
      <c r="AN18" s="61">
        <v>-1.8992662474009769E-2</v>
      </c>
      <c r="AO18" s="62">
        <v>-3.8497973872072884E-2</v>
      </c>
      <c r="AP18" s="61">
        <v>0.10073527040693397</v>
      </c>
      <c r="AQ18" s="62">
        <v>0.20418958181504382</v>
      </c>
      <c r="AX18" s="52"/>
      <c r="AY18" s="52"/>
    </row>
    <row r="19" spans="2:51" x14ac:dyDescent="0.25">
      <c r="B19" s="5" t="s">
        <v>21</v>
      </c>
      <c r="D19" s="8"/>
      <c r="E19" s="9"/>
      <c r="F19" s="8"/>
      <c r="G19" s="9"/>
      <c r="H19" s="61">
        <v>0</v>
      </c>
      <c r="I19" s="62">
        <v>0</v>
      </c>
      <c r="J19" s="61">
        <v>-4.7293003702834069E-3</v>
      </c>
      <c r="K19" s="62">
        <v>-8.1881849189990377E-3</v>
      </c>
      <c r="L19" s="61">
        <v>6.765431033910474E-3</v>
      </c>
      <c r="M19" s="62">
        <v>1.1713487413588115E-2</v>
      </c>
      <c r="N19" s="61">
        <v>5.0700897279494228E-3</v>
      </c>
      <c r="O19" s="62">
        <v>8.7782185519925827E-3</v>
      </c>
      <c r="P19" s="61">
        <v>3.4627735552781314E-3</v>
      </c>
      <c r="Q19" s="62">
        <v>5.9953540657721469E-3</v>
      </c>
      <c r="R19" s="61">
        <v>3.9652291268377216E-3</v>
      </c>
      <c r="S19" s="62">
        <v>6.8652922831379509E-3</v>
      </c>
      <c r="T19" s="61">
        <v>4.0295587174870029E-3</v>
      </c>
      <c r="U19" s="62">
        <v>6.9766708260000478E-3</v>
      </c>
      <c r="V19" s="61">
        <v>5.452490710100788E-3</v>
      </c>
      <c r="W19" s="62">
        <v>9.4402974452549981E-3</v>
      </c>
      <c r="X19" s="61">
        <v>-4.9552976275761829E-3</v>
      </c>
      <c r="Y19" s="62">
        <v>-8.5794705614859086E-3</v>
      </c>
      <c r="Z19" s="61">
        <v>-4.8940133253357887E-3</v>
      </c>
      <c r="AA19" s="62">
        <v>-8.4733645500069173E-3</v>
      </c>
      <c r="AB19" s="61">
        <v>-3.8766424517370224E-3</v>
      </c>
      <c r="AC19" s="62">
        <v>-6.7119156692012748E-3</v>
      </c>
      <c r="AD19" s="61">
        <v>-3.8766424517370224E-3</v>
      </c>
      <c r="AE19" s="62">
        <v>-6.7119156692012748E-3</v>
      </c>
      <c r="AF19" s="61">
        <v>-3.8153581494967392E-3</v>
      </c>
      <c r="AG19" s="62">
        <v>-6.6058096577225776E-3</v>
      </c>
      <c r="AH19" s="61">
        <v>-3.8123128610878521E-3</v>
      </c>
      <c r="AI19" s="62">
        <v>-6.600537126339177E-3</v>
      </c>
      <c r="AJ19" s="61">
        <v>-3.5960803447100398E-3</v>
      </c>
      <c r="AK19" s="62">
        <v>-6.2261578966486507E-3</v>
      </c>
      <c r="AL19" s="61">
        <v>-4.0781368660733897E-3</v>
      </c>
      <c r="AM19" s="62">
        <v>-7.0607777408721716E-3</v>
      </c>
      <c r="AN19" s="61">
        <v>-1.6277921956984076E-2</v>
      </c>
      <c r="AO19" s="62">
        <v>-2.8225945890085636E-2</v>
      </c>
      <c r="AP19" s="61">
        <v>0.11109722408591716</v>
      </c>
      <c r="AQ19" s="62">
        <v>0.19264278596951889</v>
      </c>
      <c r="AX19" s="52"/>
      <c r="AY19" s="52"/>
    </row>
    <row r="20" spans="2:51" x14ac:dyDescent="0.25">
      <c r="B20" s="5" t="s">
        <v>22</v>
      </c>
      <c r="D20" s="8"/>
      <c r="E20" s="9"/>
      <c r="F20" s="8"/>
      <c r="G20" s="9"/>
      <c r="H20" s="61">
        <v>0</v>
      </c>
      <c r="I20" s="62">
        <v>0</v>
      </c>
      <c r="J20" s="61">
        <v>2.9949535230065605E-2</v>
      </c>
      <c r="K20" s="62">
        <v>3.4126457935864454E-2</v>
      </c>
      <c r="L20" s="61">
        <v>3.994186307199632E-2</v>
      </c>
      <c r="M20" s="62">
        <v>4.5512369375207702E-2</v>
      </c>
      <c r="N20" s="61">
        <v>3.1540940296558739E-2</v>
      </c>
      <c r="O20" s="62">
        <v>3.5939808882495435E-2</v>
      </c>
      <c r="P20" s="61">
        <v>2.9566159196694475E-2</v>
      </c>
      <c r="Q20" s="62">
        <v>3.3689614226072084E-2</v>
      </c>
      <c r="R20" s="61">
        <v>3.0194247538972485E-2</v>
      </c>
      <c r="S20" s="62">
        <v>3.4405299134973123E-2</v>
      </c>
      <c r="T20" s="61">
        <v>3.0373336288819663E-2</v>
      </c>
      <c r="U20" s="62">
        <v>3.4609364561748346E-2</v>
      </c>
      <c r="V20" s="61">
        <v>3.452161194671266E-2</v>
      </c>
      <c r="W20" s="62">
        <v>3.9336180976693634E-2</v>
      </c>
      <c r="X20" s="61">
        <v>2.4932480409899149E-2</v>
      </c>
      <c r="Y20" s="62">
        <v>2.8409697760218761E-2</v>
      </c>
      <c r="Z20" s="61">
        <v>2.5020747067009186E-2</v>
      </c>
      <c r="AA20" s="62">
        <v>2.8510274558418321E-2</v>
      </c>
      <c r="AB20" s="61">
        <v>2.9145550806631171E-2</v>
      </c>
      <c r="AC20" s="62">
        <v>3.3210345535566302E-2</v>
      </c>
      <c r="AD20" s="61">
        <v>2.9145550806631171E-2</v>
      </c>
      <c r="AE20" s="62">
        <v>3.3210345535566302E-2</v>
      </c>
      <c r="AF20" s="61">
        <v>2.9145550806631171E-2</v>
      </c>
      <c r="AG20" s="62">
        <v>3.3210345535566302E-2</v>
      </c>
      <c r="AH20" s="61">
        <v>2.9146828524444723E-2</v>
      </c>
      <c r="AI20" s="62">
        <v>3.3211801450754495E-2</v>
      </c>
      <c r="AJ20" s="61">
        <v>2.9259745806057502E-2</v>
      </c>
      <c r="AK20" s="62">
        <v>3.3340466781671678E-2</v>
      </c>
      <c r="AL20" s="61">
        <v>2.913717304655794E-2</v>
      </c>
      <c r="AM20" s="62">
        <v>3.3200799368170442E-2</v>
      </c>
      <c r="AN20" s="61">
        <v>1.3374053833480781E-2</v>
      </c>
      <c r="AO20" s="62">
        <v>1.5272144594379884E-2</v>
      </c>
      <c r="AP20" s="61">
        <v>0.17616296795876485</v>
      </c>
      <c r="AQ20" s="62">
        <v>0.20116460964933663</v>
      </c>
      <c r="AX20" s="52"/>
      <c r="AY20" s="52"/>
    </row>
    <row r="21" spans="2:51" x14ac:dyDescent="0.25">
      <c r="B21" s="5" t="s">
        <v>73</v>
      </c>
      <c r="D21" s="8"/>
      <c r="E21" s="9"/>
      <c r="F21" s="8"/>
      <c r="G21" s="9"/>
      <c r="H21" s="61">
        <v>0</v>
      </c>
      <c r="I21" s="62">
        <v>0</v>
      </c>
      <c r="J21" s="61">
        <v>-3.6974789915966699E-3</v>
      </c>
      <c r="K21" s="62">
        <v>-1.0999999999999996E-2</v>
      </c>
      <c r="L21" s="61">
        <v>1.0084033613446675E-3</v>
      </c>
      <c r="M21" s="62">
        <v>3.0000000000002794E-3</v>
      </c>
      <c r="N21" s="61">
        <v>3.3613445378148921E-3</v>
      </c>
      <c r="O21" s="62">
        <v>9.9999999999994919E-3</v>
      </c>
      <c r="P21" s="61">
        <v>7.3949579831933399E-3</v>
      </c>
      <c r="Q21" s="62">
        <v>2.1999999999999992E-2</v>
      </c>
      <c r="R21" s="61">
        <v>7.7310924369748957E-3</v>
      </c>
      <c r="S21" s="62">
        <v>2.3000000000000496E-2</v>
      </c>
      <c r="T21" s="61">
        <v>7.7310924369748957E-3</v>
      </c>
      <c r="U21" s="62">
        <v>2.3000000000000496E-2</v>
      </c>
      <c r="V21" s="61">
        <v>1.6470588235294237E-2</v>
      </c>
      <c r="W21" s="62">
        <v>4.9000000000000037E-2</v>
      </c>
      <c r="X21" s="61">
        <v>8.4033613445380073E-3</v>
      </c>
      <c r="Y21" s="62">
        <v>2.5000000000000272E-2</v>
      </c>
      <c r="Z21" s="61">
        <v>8.4033613445380073E-3</v>
      </c>
      <c r="AA21" s="62">
        <v>2.5000000000000272E-2</v>
      </c>
      <c r="AB21" s="61">
        <v>-1.1764705882353121E-2</v>
      </c>
      <c r="AC21" s="62">
        <v>-3.5000000000000378E-2</v>
      </c>
      <c r="AD21" s="61">
        <v>-1.1764705882353121E-2</v>
      </c>
      <c r="AE21" s="62">
        <v>-3.5000000000000378E-2</v>
      </c>
      <c r="AF21" s="61">
        <v>-1.1764705882353121E-2</v>
      </c>
      <c r="AG21" s="62">
        <v>-3.5000000000000378E-2</v>
      </c>
      <c r="AH21" s="61">
        <v>-1.1092436974789899E-2</v>
      </c>
      <c r="AI21" s="62">
        <v>-3.2999999999999988E-2</v>
      </c>
      <c r="AJ21" s="61">
        <v>-1.1092436974789899E-2</v>
      </c>
      <c r="AK21" s="62">
        <v>-3.2999999999999988E-2</v>
      </c>
      <c r="AL21" s="61">
        <v>-1.1092436974789899E-2</v>
      </c>
      <c r="AM21" s="62">
        <v>-3.2999999999999988E-2</v>
      </c>
      <c r="AN21" s="61">
        <v>-5.8487394957983163E-2</v>
      </c>
      <c r="AO21" s="62">
        <v>-0.17400000000000002</v>
      </c>
      <c r="AP21" s="61">
        <v>1.3445378151260012E-3</v>
      </c>
      <c r="AQ21" s="62">
        <v>4.0000000000000573E-3</v>
      </c>
      <c r="AX21" s="52"/>
      <c r="AY21" s="52"/>
    </row>
    <row r="22" spans="2:51" x14ac:dyDescent="0.25">
      <c r="B22" s="5" t="s">
        <v>74</v>
      </c>
      <c r="D22" s="8"/>
      <c r="E22" s="9"/>
      <c r="F22" s="8"/>
      <c r="G22" s="9"/>
      <c r="H22" s="61">
        <v>0</v>
      </c>
      <c r="I22" s="62">
        <v>0</v>
      </c>
      <c r="J22" s="61">
        <v>9.2981403719256672E-3</v>
      </c>
      <c r="K22" s="62">
        <v>3.1000000000000295E-2</v>
      </c>
      <c r="L22" s="61">
        <v>1.4697060587882449E-2</v>
      </c>
      <c r="M22" s="62">
        <v>4.9000000000000432E-2</v>
      </c>
      <c r="N22" s="61">
        <v>1.7096580683863216E-2</v>
      </c>
      <c r="O22" s="62">
        <v>5.7000000000000141E-2</v>
      </c>
      <c r="P22" s="61">
        <v>2.0695860827834478E-2</v>
      </c>
      <c r="Q22" s="62">
        <v>6.8999999999999923E-2</v>
      </c>
      <c r="R22" s="61">
        <v>2.0995800839832102E-2</v>
      </c>
      <c r="S22" s="62">
        <v>7.0000000000000284E-2</v>
      </c>
      <c r="T22" s="61">
        <v>2.1295740851829725E-2</v>
      </c>
      <c r="U22" s="62">
        <v>7.1000000000000202E-2</v>
      </c>
      <c r="V22" s="61">
        <v>3.119376124775064E-2</v>
      </c>
      <c r="W22" s="62">
        <v>0.10400000000000029</v>
      </c>
      <c r="X22" s="61">
        <v>2.2195560887822596E-2</v>
      </c>
      <c r="Y22" s="62">
        <v>7.4000000000000371E-2</v>
      </c>
      <c r="Z22" s="61">
        <v>2.2195560887822596E-2</v>
      </c>
      <c r="AA22" s="62">
        <v>7.4000000000000371E-2</v>
      </c>
      <c r="AB22" s="61">
        <v>6.2987402519496527E-3</v>
      </c>
      <c r="AC22" s="62">
        <v>2.1000000000000317E-2</v>
      </c>
      <c r="AD22" s="61">
        <v>6.2987402519496527E-3</v>
      </c>
      <c r="AE22" s="62">
        <v>2.1000000000000317E-2</v>
      </c>
      <c r="AF22" s="61">
        <v>6.2987402519496527E-3</v>
      </c>
      <c r="AG22" s="62">
        <v>2.1000000000000317E-2</v>
      </c>
      <c r="AH22" s="61">
        <v>6.5986802639470543E-3</v>
      </c>
      <c r="AI22" s="62">
        <v>2.1999999999999763E-2</v>
      </c>
      <c r="AJ22" s="61">
        <v>4.1991601679665091E-3</v>
      </c>
      <c r="AK22" s="62">
        <v>1.4000000000000058E-2</v>
      </c>
      <c r="AL22" s="61">
        <v>4.4991001799641328E-3</v>
      </c>
      <c r="AM22" s="62">
        <v>1.5000000000000424E-2</v>
      </c>
      <c r="AN22" s="61">
        <v>-4.9790041991601752E-2</v>
      </c>
      <c r="AO22" s="62">
        <v>-0.16600000000000009</v>
      </c>
      <c r="AP22" s="61">
        <v>3.3593281343731185E-2</v>
      </c>
      <c r="AQ22" s="62">
        <v>0.11200000000000013</v>
      </c>
      <c r="AX22" s="52"/>
      <c r="AY22" s="52"/>
    </row>
    <row r="23" spans="2:51" x14ac:dyDescent="0.25">
      <c r="B23" s="5" t="s">
        <v>75</v>
      </c>
      <c r="D23" s="8"/>
      <c r="E23" s="9"/>
      <c r="F23" s="8"/>
      <c r="G23" s="9"/>
      <c r="H23" s="61">
        <v>0</v>
      </c>
      <c r="I23" s="62">
        <v>0</v>
      </c>
      <c r="J23" s="61">
        <v>1.5381417584701795E-2</v>
      </c>
      <c r="K23" s="62">
        <v>7.400000000000001E-2</v>
      </c>
      <c r="L23" s="61">
        <v>1.8499272500519748E-2</v>
      </c>
      <c r="M23" s="62">
        <v>8.900000000000001E-2</v>
      </c>
      <c r="N23" s="61">
        <v>2.0993556433174021E-2</v>
      </c>
      <c r="O23" s="62">
        <v>0.10100000000000002</v>
      </c>
      <c r="P23" s="61">
        <v>2.2864269382664837E-2</v>
      </c>
      <c r="Q23" s="62">
        <v>0.11000000000000001</v>
      </c>
      <c r="R23" s="61">
        <v>2.3072126377052582E-2</v>
      </c>
      <c r="S23" s="62">
        <v>0.11100000000000002</v>
      </c>
      <c r="T23" s="61">
        <v>2.3279983371440549E-2</v>
      </c>
      <c r="U23" s="62">
        <v>0.11200000000000002</v>
      </c>
      <c r="V23" s="61">
        <v>3.5127832051548458E-2</v>
      </c>
      <c r="W23" s="62">
        <v>0.16900000000000001</v>
      </c>
      <c r="X23" s="61">
        <v>2.5774267304094822E-2</v>
      </c>
      <c r="Y23" s="62">
        <v>0.12400000000000003</v>
      </c>
      <c r="Z23" s="61">
        <v>2.5774267304094822E-2</v>
      </c>
      <c r="AA23" s="62">
        <v>0.12400000000000003</v>
      </c>
      <c r="AB23" s="61">
        <v>1.7252130534192389E-2</v>
      </c>
      <c r="AC23" s="62">
        <v>8.3000000000000004E-2</v>
      </c>
      <c r="AD23" s="61">
        <v>1.7252130534192389E-2</v>
      </c>
      <c r="AE23" s="62">
        <v>8.3000000000000004E-2</v>
      </c>
      <c r="AF23" s="61">
        <v>1.7252130534192389E-2</v>
      </c>
      <c r="AG23" s="62">
        <v>8.3000000000000004E-2</v>
      </c>
      <c r="AH23" s="61">
        <v>1.7459987528580356E-2</v>
      </c>
      <c r="AI23" s="62">
        <v>8.4000000000000005E-2</v>
      </c>
      <c r="AJ23" s="61">
        <v>1.3510704635211201E-2</v>
      </c>
      <c r="AK23" s="62">
        <v>6.5000000000000932E-2</v>
      </c>
      <c r="AL23" s="61">
        <v>1.3718561629598947E-2</v>
      </c>
      <c r="AM23" s="62">
        <v>6.6000000000000017E-2</v>
      </c>
      <c r="AN23" s="61">
        <v>-5.1964248596965357E-2</v>
      </c>
      <c r="AO23" s="62">
        <v>-0.25000000000000033</v>
      </c>
      <c r="AP23" s="61">
        <v>5.7368530451049615E-2</v>
      </c>
      <c r="AQ23" s="62">
        <v>0.27599999999999986</v>
      </c>
      <c r="AX23" s="52"/>
      <c r="AY23" s="52"/>
    </row>
    <row r="24" spans="2:51" x14ac:dyDescent="0.25">
      <c r="B24" s="5" t="s">
        <v>76</v>
      </c>
      <c r="D24" s="8"/>
      <c r="E24" s="9"/>
      <c r="F24" s="8"/>
      <c r="G24" s="9"/>
      <c r="H24" s="61" t="s">
        <v>103</v>
      </c>
      <c r="I24" s="62">
        <v>0</v>
      </c>
      <c r="J24" s="61" t="s">
        <v>103</v>
      </c>
      <c r="K24" s="62">
        <v>0</v>
      </c>
      <c r="L24" s="61" t="s">
        <v>103</v>
      </c>
      <c r="M24" s="62">
        <v>0</v>
      </c>
      <c r="N24" s="61" t="s">
        <v>103</v>
      </c>
      <c r="O24" s="62">
        <v>0</v>
      </c>
      <c r="P24" s="61" t="s">
        <v>103</v>
      </c>
      <c r="Q24" s="62">
        <v>0</v>
      </c>
      <c r="R24" s="61" t="s">
        <v>103</v>
      </c>
      <c r="S24" s="62">
        <v>0</v>
      </c>
      <c r="T24" s="61" t="s">
        <v>103</v>
      </c>
      <c r="U24" s="62">
        <v>0</v>
      </c>
      <c r="V24" s="61" t="s">
        <v>103</v>
      </c>
      <c r="W24" s="62">
        <v>0</v>
      </c>
      <c r="X24" s="61" t="s">
        <v>103</v>
      </c>
      <c r="Y24" s="62">
        <v>0</v>
      </c>
      <c r="Z24" s="61" t="s">
        <v>103</v>
      </c>
      <c r="AA24" s="62">
        <v>0</v>
      </c>
      <c r="AB24" s="61" t="s">
        <v>103</v>
      </c>
      <c r="AC24" s="62">
        <v>0</v>
      </c>
      <c r="AD24" s="61" t="s">
        <v>103</v>
      </c>
      <c r="AE24" s="62">
        <v>0</v>
      </c>
      <c r="AF24" s="61" t="s">
        <v>103</v>
      </c>
      <c r="AG24" s="62">
        <v>0</v>
      </c>
      <c r="AH24" s="61" t="s">
        <v>103</v>
      </c>
      <c r="AI24" s="62">
        <v>0</v>
      </c>
      <c r="AJ24" s="61" t="s">
        <v>103</v>
      </c>
      <c r="AK24" s="62">
        <v>0</v>
      </c>
      <c r="AL24" s="61" t="s">
        <v>103</v>
      </c>
      <c r="AM24" s="62">
        <v>0</v>
      </c>
      <c r="AN24" s="61">
        <v>-6.6927732289070896E-2</v>
      </c>
      <c r="AO24" s="62">
        <v>-0.18800000000000022</v>
      </c>
      <c r="AP24" s="61">
        <v>-2.4563901744392935E-2</v>
      </c>
      <c r="AQ24" s="62">
        <v>-6.8999999999999909E-2</v>
      </c>
      <c r="AX24" s="52"/>
      <c r="AY24" s="52"/>
    </row>
    <row r="25" spans="2:51" ht="16.5" thickBot="1" x14ac:dyDescent="0.3">
      <c r="B25" s="5" t="s">
        <v>23</v>
      </c>
      <c r="D25" s="10"/>
      <c r="E25" s="11"/>
      <c r="F25" s="10"/>
      <c r="G25" s="11"/>
      <c r="H25" s="63">
        <v>0</v>
      </c>
      <c r="I25" s="64">
        <v>0</v>
      </c>
      <c r="J25" s="63">
        <v>8.4866869032309555E-3</v>
      </c>
      <c r="K25" s="64">
        <v>2.8731615191564981E-2</v>
      </c>
      <c r="L25" s="63">
        <v>1.3584740552032182E-2</v>
      </c>
      <c r="M25" s="64">
        <v>4.5991037782911304E-2</v>
      </c>
      <c r="N25" s="63">
        <v>1.6116311375697467E-2</v>
      </c>
      <c r="O25" s="64">
        <v>5.4561651918334494E-2</v>
      </c>
      <c r="P25" s="63">
        <v>1.9628158247309679E-2</v>
      </c>
      <c r="Q25" s="64">
        <v>6.6450983300225239E-2</v>
      </c>
      <c r="R25" s="63">
        <v>1.9908602872564796E-2</v>
      </c>
      <c r="S25" s="64">
        <v>6.7400426486623963E-2</v>
      </c>
      <c r="T25" s="63">
        <v>1.9998203094131695E-2</v>
      </c>
      <c r="U25" s="64">
        <v>6.7703767368229667E-2</v>
      </c>
      <c r="V25" s="63">
        <v>3.0068585498961298E-2</v>
      </c>
      <c r="W25" s="64">
        <v>0.10179697186447592</v>
      </c>
      <c r="X25" s="63">
        <v>2.1239093932932107E-2</v>
      </c>
      <c r="Y25" s="64">
        <v>7.1904794044679601E-2</v>
      </c>
      <c r="Z25" s="63">
        <v>2.1298827413976484E-2</v>
      </c>
      <c r="AA25" s="64">
        <v>7.210702129908296E-2</v>
      </c>
      <c r="AB25" s="63">
        <v>5.4528359915615443E-3</v>
      </c>
      <c r="AC25" s="64">
        <v>1.8460535565724197E-2</v>
      </c>
      <c r="AD25" s="63">
        <v>5.4528359915615443E-3</v>
      </c>
      <c r="AE25" s="64">
        <v>1.8460535565724197E-2</v>
      </c>
      <c r="AF25" s="63">
        <v>5.4528359915615443E-3</v>
      </c>
      <c r="AG25" s="64">
        <v>1.8460535565724197E-2</v>
      </c>
      <c r="AH25" s="63">
        <v>5.8844462765328398E-3</v>
      </c>
      <c r="AI25" s="64">
        <v>1.9921748965242715E-2</v>
      </c>
      <c r="AJ25" s="63">
        <v>3.55323426639087E-3</v>
      </c>
      <c r="AK25" s="64">
        <v>1.2029448098121254E-2</v>
      </c>
      <c r="AL25" s="63">
        <v>3.7081564114571641E-3</v>
      </c>
      <c r="AM25" s="64">
        <v>1.2553935864366501E-2</v>
      </c>
      <c r="AN25" s="63">
        <v>-5.0978629031219413E-2</v>
      </c>
      <c r="AO25" s="64">
        <v>-0.17956320381806568</v>
      </c>
      <c r="AP25" s="63">
        <v>3.5571441998542452E-2</v>
      </c>
      <c r="AQ25" s="64">
        <v>0.12529411267170729</v>
      </c>
      <c r="AX25" s="52"/>
      <c r="AY25" s="52"/>
    </row>
    <row r="26" spans="2:51" ht="7.5" customHeight="1" x14ac:dyDescent="0.25"/>
    <row r="27" spans="2:51" ht="3" customHeight="1" thickBot="1" x14ac:dyDescent="0.3"/>
    <row r="28" spans="2:51" ht="110.1" customHeight="1" x14ac:dyDescent="0.25">
      <c r="D28" s="82"/>
      <c r="E28" s="83"/>
      <c r="F28" s="82"/>
      <c r="G28" s="83"/>
      <c r="H28" s="82"/>
      <c r="I28" s="83"/>
      <c r="J28" s="82" t="s">
        <v>0</v>
      </c>
      <c r="K28" s="83"/>
      <c r="L28" s="82" t="s">
        <v>27</v>
      </c>
      <c r="M28" s="83"/>
      <c r="N28" s="82" t="str">
        <f>N4</f>
        <v>Table 1020: Change In 500MW Model</v>
      </c>
      <c r="O28" s="83"/>
      <c r="P28" s="82" t="str">
        <f>P4</f>
        <v>Table 1022 - 1028: service model inputs</v>
      </c>
      <c r="Q28" s="83"/>
      <c r="R28" s="82" t="str">
        <f>R4</f>
        <v>Table 1032: LAF values</v>
      </c>
      <c r="S28" s="83"/>
      <c r="T28" s="82" t="s">
        <v>28</v>
      </c>
      <c r="U28" s="83"/>
      <c r="V28" s="82" t="str">
        <f>V4</f>
        <v>Table 1041: load characteristics (Load Factor)</v>
      </c>
      <c r="W28" s="83"/>
      <c r="X28" s="82" t="str">
        <f>X4</f>
        <v>Table 1041: load characteristics (Coincidence Factor)</v>
      </c>
      <c r="Y28" s="83"/>
      <c r="Z28" s="82" t="str">
        <f>Z4</f>
        <v>Table 1055: NGC exit</v>
      </c>
      <c r="AA28" s="83"/>
      <c r="AB28" s="82" t="str">
        <f>AB4</f>
        <v>Table 1059: Otex</v>
      </c>
      <c r="AC28" s="83"/>
      <c r="AD28" s="82" t="str">
        <f>AD4</f>
        <v>Table 1060: Customer Contribs</v>
      </c>
      <c r="AE28" s="83"/>
      <c r="AF28" s="82" t="str">
        <f>AF4</f>
        <v>Table 1061/1062/1064: TPR data</v>
      </c>
      <c r="AG28" s="83"/>
      <c r="AH28" s="82" t="str">
        <f>AH4</f>
        <v>Table 1066/1068 - annual hours in time bands</v>
      </c>
      <c r="AI28" s="83"/>
      <c r="AJ28" s="82" t="str">
        <f>AJ4</f>
        <v>Table 1069: Peaking probabilities</v>
      </c>
      <c r="AK28" s="83"/>
      <c r="AL28" s="82" t="str">
        <f>AL4</f>
        <v>Table 1092: power factor</v>
      </c>
      <c r="AM28" s="83"/>
      <c r="AN28" s="82" t="str">
        <f>AN4</f>
        <v>Table 1053: volumes and mpans etc forecast</v>
      </c>
      <c r="AO28" s="83"/>
      <c r="AP28" s="82" t="str">
        <f>AP4</f>
        <v>Table 1001: allowed revenue</v>
      </c>
      <c r="AQ28" s="83"/>
    </row>
    <row r="29" spans="2:51" ht="63.75" thickBot="1" x14ac:dyDescent="0.3">
      <c r="B29" s="12" t="s">
        <v>24</v>
      </c>
      <c r="D29" s="3" t="s">
        <v>9</v>
      </c>
      <c r="E29" s="4" t="s">
        <v>10</v>
      </c>
      <c r="F29" s="3" t="s">
        <v>9</v>
      </c>
      <c r="G29" s="4" t="s">
        <v>10</v>
      </c>
      <c r="H29" s="3" t="s">
        <v>9</v>
      </c>
      <c r="I29" s="4" t="s">
        <v>10</v>
      </c>
      <c r="J29" s="3" t="s">
        <v>9</v>
      </c>
      <c r="K29" s="4" t="s">
        <v>10</v>
      </c>
      <c r="L29" s="3" t="s">
        <v>9</v>
      </c>
      <c r="M29" s="4" t="s">
        <v>10</v>
      </c>
      <c r="N29" s="3" t="s">
        <v>9</v>
      </c>
      <c r="O29" s="4" t="s">
        <v>10</v>
      </c>
      <c r="P29" s="3" t="s">
        <v>9</v>
      </c>
      <c r="Q29" s="4" t="s">
        <v>10</v>
      </c>
      <c r="R29" s="3" t="s">
        <v>9</v>
      </c>
      <c r="S29" s="4" t="s">
        <v>10</v>
      </c>
      <c r="T29" s="3" t="s">
        <v>9</v>
      </c>
      <c r="U29" s="4" t="s">
        <v>10</v>
      </c>
      <c r="V29" s="3" t="s">
        <v>9</v>
      </c>
      <c r="W29" s="4" t="s">
        <v>10</v>
      </c>
      <c r="X29" s="3" t="s">
        <v>9</v>
      </c>
      <c r="Y29" s="4" t="s">
        <v>10</v>
      </c>
      <c r="Z29" s="3" t="s">
        <v>9</v>
      </c>
      <c r="AA29" s="4" t="s">
        <v>10</v>
      </c>
      <c r="AB29" s="3" t="s">
        <v>9</v>
      </c>
      <c r="AC29" s="4" t="s">
        <v>10</v>
      </c>
      <c r="AD29" s="3" t="s">
        <v>9</v>
      </c>
      <c r="AE29" s="4" t="s">
        <v>10</v>
      </c>
      <c r="AF29" s="3" t="s">
        <v>9</v>
      </c>
      <c r="AG29" s="4" t="s">
        <v>10</v>
      </c>
      <c r="AH29" s="3" t="s">
        <v>9</v>
      </c>
      <c r="AI29" s="4" t="s">
        <v>10</v>
      </c>
      <c r="AJ29" s="3" t="s">
        <v>9</v>
      </c>
      <c r="AK29" s="4" t="s">
        <v>10</v>
      </c>
      <c r="AL29" s="3" t="s">
        <v>9</v>
      </c>
      <c r="AM29" s="4" t="s">
        <v>10</v>
      </c>
      <c r="AN29" s="3" t="s">
        <v>9</v>
      </c>
      <c r="AO29" s="4" t="s">
        <v>10</v>
      </c>
      <c r="AP29" s="3" t="s">
        <v>9</v>
      </c>
      <c r="AQ29" s="4" t="s">
        <v>10</v>
      </c>
    </row>
    <row r="30" spans="2:51" ht="5.25" customHeight="1" thickBot="1" x14ac:dyDescent="0.3"/>
    <row r="31" spans="2:51" x14ac:dyDescent="0.25">
      <c r="B31" s="5" t="s">
        <v>11</v>
      </c>
      <c r="D31" s="25"/>
      <c r="E31" s="26"/>
      <c r="F31" s="25"/>
      <c r="G31" s="26"/>
      <c r="H31" s="22">
        <f t="shared" ref="H31:H49" si="0">+H7</f>
        <v>0</v>
      </c>
      <c r="I31" s="13" t="str">
        <f t="shared" ref="I31:I39" si="1">IF(I7-G7=0,"-",I7-G7)</f>
        <v>-</v>
      </c>
      <c r="J31" s="65">
        <f t="shared" ref="J31:J42" si="2">IF(H7 = "","-",J7-H7)</f>
        <v>-5.6208283955450078E-3</v>
      </c>
      <c r="K31" s="13">
        <f t="shared" ref="K31:K39" si="3">IF(K7-I7=0,"-",K7-I7)</f>
        <v>-1.5144157765723717E-2</v>
      </c>
      <c r="L31" s="65">
        <f t="shared" ref="L31:L32" si="4">IF(J7 = "","-",L7-J7)</f>
        <v>-4.2933442429293756E-3</v>
      </c>
      <c r="M31" s="13">
        <f t="shared" ref="M31:M32" si="5">IF(M7-K7=0,"-",M7-K7)</f>
        <v>-1.1567526702828458E-2</v>
      </c>
      <c r="N31" s="65">
        <f t="shared" ref="N31:N32" si="6">IF(L7 = "","-",N7-L7)</f>
        <v>1.3241050247447816E-3</v>
      </c>
      <c r="O31" s="13">
        <f t="shared" ref="O31:O32" si="7">IF(O7-M7=0,"-",O7-M7)</f>
        <v>3.5675267028283074E-3</v>
      </c>
      <c r="P31" s="65">
        <f t="shared" ref="P31:P32" si="8">IF(N7 = "","-",P7-N7)</f>
        <v>1.0098341117921183E-3</v>
      </c>
      <c r="Q31" s="13">
        <f t="shared" ref="Q31:Q32" si="9">IF(Q7-O7=0,"-",Q7-O7)</f>
        <v>2.720788828620084E-3</v>
      </c>
      <c r="R31" s="65">
        <f t="shared" ref="R31:R32" si="10">IF(P7 = "","-",R7-P7)</f>
        <v>0</v>
      </c>
      <c r="S31" s="13" t="str">
        <f t="shared" ref="S31:S32" si="11">IF(S7-Q7=0,"-",S7-Q7)</f>
        <v>-</v>
      </c>
      <c r="T31" s="65">
        <f t="shared" ref="T31:T32" si="12">IF(R7 = "","-",T7-R7)</f>
        <v>0</v>
      </c>
      <c r="U31" s="13" t="str">
        <f t="shared" ref="U31:U32" si="13">IF(U7-S7=0,"-",U7-S7)</f>
        <v>-</v>
      </c>
      <c r="V31" s="65">
        <f t="shared" ref="V31:V32" si="14">IF(T7 = "","-",V7-T7)</f>
        <v>-4.0291990635547004E-3</v>
      </c>
      <c r="W31" s="13">
        <f t="shared" ref="W31:W32" si="15">IF(W7-S7=0,"-",W7-S7)</f>
        <v>-1.0855842234276655E-2</v>
      </c>
      <c r="X31" s="65">
        <f t="shared" ref="X31:X32" si="16">IF(V7 = "","-",X7-V7)</f>
        <v>9.1718628339282349E-3</v>
      </c>
      <c r="Y31" s="13">
        <f t="shared" ref="Y31:Y32" si="17">IF(Y7-U7=0,"-",Y7-U7)</f>
        <v>1.3855842234275599E-2</v>
      </c>
      <c r="Z31" s="65">
        <f t="shared" ref="Z31:Z32" si="18">IF(X7 = "","-",Z7-X7)</f>
        <v>0</v>
      </c>
      <c r="AA31" s="13" t="str">
        <f t="shared" ref="AA31:AA32" si="19">IF(AA7-Y7=0,"-",AA7-Y7)</f>
        <v>-</v>
      </c>
      <c r="AB31" s="65">
        <f t="shared" ref="AB31:AB32" si="20">IF(Z7 = "","-",AB7-Z7)</f>
        <v>-1.862532767107572E-3</v>
      </c>
      <c r="AC31" s="13">
        <f t="shared" ref="AC31:AC32" si="21">IF(AC7-AA7=0,"-",AC7-AA7)</f>
        <v>-5.0182087201351292E-3</v>
      </c>
      <c r="AD31" s="14">
        <f t="shared" ref="AD31:AD32" si="22">IF(AB7 = "","-",AD7-AB7)</f>
        <v>0</v>
      </c>
      <c r="AE31" s="13" t="str">
        <f t="shared" ref="AE31:AE32" si="23">IF(AE7-AC7=0,"-",AE7-AC7)</f>
        <v>-</v>
      </c>
      <c r="AF31" s="65">
        <f t="shared" ref="AF31:AF32" si="24">IF(AD7 = "","-",AF7-AD7)</f>
        <v>0</v>
      </c>
      <c r="AG31" s="13" t="str">
        <f t="shared" ref="AG31:AG32" si="25">IF(AG7-AE7=0,"-",AG7-AE7)</f>
        <v>-</v>
      </c>
      <c r="AH31" s="65">
        <f t="shared" ref="AH31:AH32" si="26">IF(AF7 = "","-",AH7-AF7)</f>
        <v>0</v>
      </c>
      <c r="AI31" s="13" t="str">
        <f t="shared" ref="AI31:AI32" si="27">IF(AI7-AG7=0,"-",AI7-AG7)</f>
        <v>-</v>
      </c>
      <c r="AJ31" s="65">
        <f t="shared" ref="AJ31:AJ32" si="28">IF(AH7 = "","-",AJ7-AH7)</f>
        <v>4.2465976372241254E-4</v>
      </c>
      <c r="AK31" s="13">
        <f t="shared" ref="AK31:AK32" si="29">IF(AK7-AI7=0,"-",AK7-AI7)</f>
        <v>1.1441577657242772E-3</v>
      </c>
      <c r="AL31" s="65">
        <f t="shared" ref="AL31:AL32" si="30">IF(AJ7 = "","-",AL7-AJ7)</f>
        <v>0</v>
      </c>
      <c r="AM31" s="13" t="str">
        <f t="shared" ref="AM31:AM32" si="31">IF(AM7-AK7=0,"-",AM7-AK7)</f>
        <v>-</v>
      </c>
      <c r="AN31" s="65">
        <f t="shared" ref="AN31" si="32">IF(AL7 = "","-",AN7-AL7)</f>
        <v>-1.522955806271109E-2</v>
      </c>
      <c r="AO31" s="13">
        <f t="shared" ref="AO31:AO32" si="33">IF(AO7-AM7=0,"-",AO7-AM7)</f>
        <v>-4.0645393244015122E-2</v>
      </c>
      <c r="AP31" s="65">
        <f t="shared" ref="AP31:AP32" si="34">IF(AN7 = "","-",AP7-AN7)</f>
        <v>0.12079234976706654</v>
      </c>
      <c r="AQ31" s="13">
        <f t="shared" ref="AQ31:AQ32" si="35">IF(AQ7-AO7=0,"-",AQ7-AO7)</f>
        <v>0.32300000000000051</v>
      </c>
      <c r="AS31" s="19"/>
      <c r="AT31" s="47"/>
    </row>
    <row r="32" spans="2:51" x14ac:dyDescent="0.25">
      <c r="B32" s="5" t="s">
        <v>12</v>
      </c>
      <c r="D32" s="27"/>
      <c r="E32" s="28"/>
      <c r="F32" s="27"/>
      <c r="G32" s="28"/>
      <c r="H32" s="23">
        <f t="shared" si="0"/>
        <v>0</v>
      </c>
      <c r="I32" s="15" t="str">
        <f t="shared" si="1"/>
        <v>-</v>
      </c>
      <c r="J32" s="66">
        <f t="shared" si="2"/>
        <v>-5.1208727867354531E-3</v>
      </c>
      <c r="K32" s="15">
        <f t="shared" si="3"/>
        <v>-8.1050030809034397E-3</v>
      </c>
      <c r="L32" s="66">
        <f t="shared" si="4"/>
        <v>-4.5073654713769784E-3</v>
      </c>
      <c r="M32" s="15">
        <f t="shared" si="5"/>
        <v>-7.1339813648364694E-3</v>
      </c>
      <c r="N32" s="66">
        <f t="shared" si="6"/>
        <v>1.625816814160741E-3</v>
      </c>
      <c r="O32" s="15">
        <f t="shared" si="7"/>
        <v>2.5732430459687455E-3</v>
      </c>
      <c r="P32" s="66">
        <f t="shared" si="8"/>
        <v>9.5123575134281602E-4</v>
      </c>
      <c r="Q32" s="15">
        <f t="shared" si="9"/>
        <v>1.505557551687256E-3</v>
      </c>
      <c r="R32" s="66">
        <f t="shared" si="10"/>
        <v>0</v>
      </c>
      <c r="S32" s="15" t="str">
        <f t="shared" si="11"/>
        <v>-</v>
      </c>
      <c r="T32" s="66">
        <f t="shared" si="12"/>
        <v>0</v>
      </c>
      <c r="U32" s="15" t="str">
        <f t="shared" si="13"/>
        <v>-</v>
      </c>
      <c r="V32" s="66">
        <f t="shared" si="14"/>
        <v>-1.2475422819459125E-2</v>
      </c>
      <c r="W32" s="15">
        <f t="shared" si="15"/>
        <v>-1.974533338324732E-2</v>
      </c>
      <c r="X32" s="66">
        <f t="shared" si="16"/>
        <v>7.8212024210329023E-3</v>
      </c>
      <c r="Y32" s="15">
        <f t="shared" si="17"/>
        <v>-7.3664143280734052E-3</v>
      </c>
      <c r="Z32" s="66">
        <f t="shared" si="18"/>
        <v>3.5428359112366081E-4</v>
      </c>
      <c r="AA32" s="15">
        <f t="shared" si="19"/>
        <v>5.6073831886809325E-4</v>
      </c>
      <c r="AB32" s="66">
        <f t="shared" si="20"/>
        <v>-1.943104526514694E-3</v>
      </c>
      <c r="AC32" s="15">
        <f t="shared" si="21"/>
        <v>-3.0754265590649185E-3</v>
      </c>
      <c r="AD32" s="16">
        <f t="shared" si="22"/>
        <v>0</v>
      </c>
      <c r="AE32" s="15" t="str">
        <f t="shared" si="23"/>
        <v>-</v>
      </c>
      <c r="AF32" s="66">
        <f t="shared" si="24"/>
        <v>-9.8609985764674946E-4</v>
      </c>
      <c r="AG32" s="15">
        <f t="shared" si="25"/>
        <v>-1.5607383188678686E-3</v>
      </c>
      <c r="AH32" s="66">
        <f t="shared" si="26"/>
        <v>-2.7753267539953885E-4</v>
      </c>
      <c r="AI32" s="15">
        <f t="shared" si="27"/>
        <v>-4.3926168113203254E-4</v>
      </c>
      <c r="AJ32" s="66">
        <f t="shared" si="28"/>
        <v>-5.7688189401550183E-5</v>
      </c>
      <c r="AK32" s="15">
        <f t="shared" si="29"/>
        <v>-9.1305324756773415E-5</v>
      </c>
      <c r="AL32" s="66">
        <f t="shared" si="30"/>
        <v>3.5428359112366081E-4</v>
      </c>
      <c r="AM32" s="15">
        <f t="shared" si="31"/>
        <v>5.6073831886791978E-4</v>
      </c>
      <c r="AN32" s="66">
        <f>IF(AL8 = "","-",AN8-AL8)</f>
        <v>8.5712551989737595E-2</v>
      </c>
      <c r="AO32" s="15">
        <f t="shared" si="33"/>
        <v>0.12700485622558469</v>
      </c>
      <c r="AP32" s="66">
        <f t="shared" si="34"/>
        <v>0.1309453188725429</v>
      </c>
      <c r="AQ32" s="15">
        <f t="shared" si="35"/>
        <v>0.19138931246497046</v>
      </c>
      <c r="AS32" s="19"/>
      <c r="AT32" s="47"/>
    </row>
    <row r="33" spans="2:46" x14ac:dyDescent="0.25">
      <c r="B33" s="5" t="s">
        <v>13</v>
      </c>
      <c r="D33" s="27"/>
      <c r="E33" s="28"/>
      <c r="F33" s="27"/>
      <c r="G33" s="28"/>
      <c r="H33" s="23">
        <f t="shared" si="0"/>
        <v>0</v>
      </c>
      <c r="I33" s="15" t="str">
        <f t="shared" si="1"/>
        <v>-</v>
      </c>
      <c r="J33" s="66">
        <f t="shared" si="2"/>
        <v>-6.2256809338521513E-2</v>
      </c>
      <c r="K33" s="15">
        <f t="shared" si="3"/>
        <v>-1.6000000000000035E-2</v>
      </c>
      <c r="L33" s="66">
        <f t="shared" ref="L33:L42" si="36">IF(J9 = "","-",L9-J9)</f>
        <v>-1.5564202334630184E-2</v>
      </c>
      <c r="M33" s="15">
        <f t="shared" ref="M33:M42" si="37">IF(M9-K9=0,"-",M9-K9)</f>
        <v>-3.9999999999999654E-3</v>
      </c>
      <c r="N33" s="66">
        <f t="shared" ref="N33:N42" si="38">IF(L9 = "","-",N9-L9)</f>
        <v>0</v>
      </c>
      <c r="O33" s="15" t="str">
        <f t="shared" ref="O33:O42" si="39">IF(O9-M9=0,"-",O9-M9)</f>
        <v>-</v>
      </c>
      <c r="P33" s="66">
        <f t="shared" ref="P33:P42" si="40">IF(N9 = "","-",P9-N9)</f>
        <v>0</v>
      </c>
      <c r="Q33" s="15" t="str">
        <f t="shared" ref="Q33:Q42" si="41">IF(Q9-O9=0,"-",Q9-O9)</f>
        <v>-</v>
      </c>
      <c r="R33" s="66">
        <f t="shared" ref="R33:R42" si="42">IF(P9 = "","-",R9-P9)</f>
        <v>0</v>
      </c>
      <c r="S33" s="15" t="str">
        <f t="shared" ref="S33:S42" si="43">IF(S9-Q9=0,"-",S9-Q9)</f>
        <v>-</v>
      </c>
      <c r="T33" s="66">
        <f t="shared" ref="T33:T42" si="44">IF(R9 = "","-",T9-R9)</f>
        <v>0</v>
      </c>
      <c r="U33" s="15" t="str">
        <f t="shared" ref="U33:U42" si="45">IF(U9-S9=0,"-",U9-S9)</f>
        <v>-</v>
      </c>
      <c r="V33" s="66">
        <f t="shared" ref="V33:V42" si="46">IF(T9 = "","-",V9-T9)</f>
        <v>3.8910505836574627E-3</v>
      </c>
      <c r="W33" s="15">
        <f t="shared" ref="W33:W42" si="47">IF(W9-S9=0,"-",W9-S9)</f>
        <v>9.9999999999998354E-4</v>
      </c>
      <c r="X33" s="66">
        <f t="shared" ref="X33:X42" si="48">IF(V9 = "","-",X9-V9)</f>
        <v>-7.7821011673151474E-3</v>
      </c>
      <c r="Y33" s="15">
        <f t="shared" ref="Y33:Y42" si="49">IF(Y9-U9=0,"-",Y9-U9)</f>
        <v>-1.0000000000000148E-3</v>
      </c>
      <c r="Z33" s="66">
        <f t="shared" ref="Z33:Z42" si="50">IF(X9 = "","-",Z9-X9)</f>
        <v>0</v>
      </c>
      <c r="AA33" s="15" t="str">
        <f t="shared" ref="AA33:AA42" si="51">IF(AA9-Y9=0,"-",AA9-Y9)</f>
        <v>-</v>
      </c>
      <c r="AB33" s="66">
        <f t="shared" ref="AB33:AB42" si="52">IF(Z9 = "","-",AB9-Z9)</f>
        <v>-3.8910505836575737E-3</v>
      </c>
      <c r="AC33" s="15">
        <f t="shared" ref="AC33:AC42" si="53">IF(AC9-AA9=0,"-",AC9-AA9)</f>
        <v>-9.9999999999998354E-4</v>
      </c>
      <c r="AD33" s="16">
        <f t="shared" ref="AD33:AD42" si="54">IF(AB9 = "","-",AD9-AB9)</f>
        <v>0</v>
      </c>
      <c r="AE33" s="15" t="str">
        <f t="shared" ref="AE33:AE42" si="55">IF(AE9-AC9=0,"-",AE9-AC9)</f>
        <v>-</v>
      </c>
      <c r="AF33" s="66">
        <f t="shared" ref="AF33:AF42" si="56">IF(AD9 = "","-",AF9-AD9)</f>
        <v>3.8910505836575737E-3</v>
      </c>
      <c r="AG33" s="15">
        <f t="shared" ref="AG33:AG42" si="57">IF(AG9-AE9=0,"-",AG9-AE9)</f>
        <v>9.9999999999998354E-4</v>
      </c>
      <c r="AH33" s="66">
        <f t="shared" ref="AH33:AH42" si="58">IF(AF9 = "","-",AH9-AF9)</f>
        <v>0</v>
      </c>
      <c r="AI33" s="15" t="str">
        <f t="shared" ref="AI33:AI42" si="59">IF(AI9-AG9=0,"-",AI9-AG9)</f>
        <v>-</v>
      </c>
      <c r="AJ33" s="66">
        <f t="shared" ref="AJ33:AJ42" si="60">IF(AH9 = "","-",AJ9-AH9)</f>
        <v>2.3346303501945553E-2</v>
      </c>
      <c r="AK33" s="15">
        <f t="shared" ref="AK33:AK42" si="61">IF(AK9-AI9=0,"-",AK9-AI9)</f>
        <v>5.9999999999999984E-3</v>
      </c>
      <c r="AL33" s="66">
        <f t="shared" ref="AL33:AL42" si="62">IF(AJ9 = "","-",AL9-AJ9)</f>
        <v>0</v>
      </c>
      <c r="AM33" s="15" t="str">
        <f t="shared" ref="AM33:AM42" si="63">IF(AM9-AK9=0,"-",AM9-AK9)</f>
        <v>-</v>
      </c>
      <c r="AN33" s="66">
        <f t="shared" ref="AN33:AN42" si="64">IF(AL9 = "","-",AN9-AL9)</f>
        <v>-7.7821011673152585E-3</v>
      </c>
      <c r="AO33" s="15">
        <f t="shared" ref="AO33:AO42" si="65">IF(AO9-AM9=0,"-",AO9-AM9)</f>
        <v>-2.0000000000000122E-3</v>
      </c>
      <c r="AP33" s="66">
        <f t="shared" ref="AP33:AP42" si="66">IF(AN9 = "","-",AP9-AN9)</f>
        <v>6.6147859922179086E-2</v>
      </c>
      <c r="AQ33" s="15">
        <f t="shared" ref="AQ33:AQ42" si="67">IF(AQ9-AO9=0,"-",AQ9-AO9)</f>
        <v>1.7000000000000029E-2</v>
      </c>
      <c r="AS33" s="19"/>
      <c r="AT33" s="47"/>
    </row>
    <row r="34" spans="2:46" x14ac:dyDescent="0.25">
      <c r="B34" s="5" t="s">
        <v>14</v>
      </c>
      <c r="D34" s="27"/>
      <c r="E34" s="28"/>
      <c r="F34" s="27"/>
      <c r="G34" s="28"/>
      <c r="H34" s="23">
        <f t="shared" si="0"/>
        <v>0</v>
      </c>
      <c r="I34" s="15" t="str">
        <f t="shared" si="1"/>
        <v>-</v>
      </c>
      <c r="J34" s="66">
        <f t="shared" si="2"/>
        <v>-6.3442539564875222E-3</v>
      </c>
      <c r="K34" s="15">
        <f t="shared" si="3"/>
        <v>-1.3265526455987262E-2</v>
      </c>
      <c r="L34" s="66">
        <f t="shared" si="36"/>
        <v>-5.3580493700582377E-3</v>
      </c>
      <c r="M34" s="15">
        <f t="shared" si="37"/>
        <v>-1.1203420632036675E-2</v>
      </c>
      <c r="N34" s="66">
        <f t="shared" si="38"/>
        <v>2.4885421654086137E-3</v>
      </c>
      <c r="O34" s="15">
        <f t="shared" si="39"/>
        <v>5.2034206320367288E-3</v>
      </c>
      <c r="P34" s="66">
        <f t="shared" si="40"/>
        <v>-7.9981187025657263E-4</v>
      </c>
      <c r="Q34" s="15">
        <f t="shared" si="41"/>
        <v>-1.6723677200613483E-3</v>
      </c>
      <c r="R34" s="66">
        <f t="shared" si="42"/>
        <v>0</v>
      </c>
      <c r="S34" s="15" t="str">
        <f t="shared" si="43"/>
        <v>-</v>
      </c>
      <c r="T34" s="66">
        <f t="shared" si="44"/>
        <v>0</v>
      </c>
      <c r="U34" s="15" t="str">
        <f t="shared" si="45"/>
        <v>-</v>
      </c>
      <c r="V34" s="66">
        <f t="shared" si="46"/>
        <v>6.8225051572625706E-3</v>
      </c>
      <c r="W34" s="15">
        <f t="shared" si="47"/>
        <v>1.4265526455987471E-2</v>
      </c>
      <c r="X34" s="66">
        <f t="shared" si="48"/>
        <v>-9.8190007083259756E-3</v>
      </c>
      <c r="Y34" s="15">
        <f t="shared" si="49"/>
        <v>-6.2655264559879839E-3</v>
      </c>
      <c r="Z34" s="66">
        <f t="shared" si="50"/>
        <v>0</v>
      </c>
      <c r="AA34" s="15" t="str">
        <f t="shared" si="51"/>
        <v>-</v>
      </c>
      <c r="AB34" s="66">
        <f t="shared" si="52"/>
        <v>2.5264239571831659E-3</v>
      </c>
      <c r="AC34" s="15">
        <f t="shared" si="53"/>
        <v>5.2826296161712014E-3</v>
      </c>
      <c r="AD34" s="16">
        <f t="shared" si="54"/>
        <v>0</v>
      </c>
      <c r="AE34" s="15" t="str">
        <f t="shared" si="55"/>
        <v>-</v>
      </c>
      <c r="AF34" s="66">
        <f t="shared" si="56"/>
        <v>0</v>
      </c>
      <c r="AG34" s="15" t="str">
        <f t="shared" si="57"/>
        <v>-</v>
      </c>
      <c r="AH34" s="66">
        <f t="shared" si="58"/>
        <v>0</v>
      </c>
      <c r="AI34" s="15" t="str">
        <f t="shared" si="59"/>
        <v>-</v>
      </c>
      <c r="AJ34" s="66">
        <f t="shared" si="60"/>
        <v>1.2698834641355905E-4</v>
      </c>
      <c r="AK34" s="15">
        <f t="shared" si="61"/>
        <v>2.6552645598759347E-4</v>
      </c>
      <c r="AL34" s="66">
        <f t="shared" si="62"/>
        <v>4.782512007748263E-4</v>
      </c>
      <c r="AM34" s="15">
        <f t="shared" si="63"/>
        <v>9.9999999999976844E-4</v>
      </c>
      <c r="AN34" s="66">
        <f t="shared" si="64"/>
        <v>-1.6187313938367032E-2</v>
      </c>
      <c r="AO34" s="15">
        <f t="shared" si="65"/>
        <v>-3.3949810495554372E-2</v>
      </c>
      <c r="AP34" s="66">
        <f t="shared" si="66"/>
        <v>0.13222588120660506</v>
      </c>
      <c r="AQ34" s="15">
        <f t="shared" si="67"/>
        <v>0.27699999999999986</v>
      </c>
      <c r="AS34" s="19"/>
      <c r="AT34" s="47"/>
    </row>
    <row r="35" spans="2:46" x14ac:dyDescent="0.25">
      <c r="B35" s="5" t="s">
        <v>15</v>
      </c>
      <c r="D35" s="27"/>
      <c r="E35" s="28"/>
      <c r="F35" s="27"/>
      <c r="G35" s="28"/>
      <c r="H35" s="23">
        <f t="shared" si="0"/>
        <v>0</v>
      </c>
      <c r="I35" s="15" t="str">
        <f t="shared" si="1"/>
        <v>-</v>
      </c>
      <c r="J35" s="66">
        <f t="shared" si="2"/>
        <v>-8.1397695678993021E-3</v>
      </c>
      <c r="K35" s="15">
        <f t="shared" si="3"/>
        <v>-1.3214981442794146E-2</v>
      </c>
      <c r="L35" s="66">
        <f t="shared" si="36"/>
        <v>-5.4740636768826345E-3</v>
      </c>
      <c r="M35" s="15">
        <f t="shared" si="37"/>
        <v>-8.8871864618823536E-3</v>
      </c>
      <c r="N35" s="66">
        <f t="shared" si="38"/>
        <v>2.4338949444621116E-3</v>
      </c>
      <c r="O35" s="15">
        <f t="shared" si="39"/>
        <v>3.9514480424140547E-3</v>
      </c>
      <c r="P35" s="66">
        <f t="shared" si="40"/>
        <v>-1.0559047707127123E-3</v>
      </c>
      <c r="Q35" s="15">
        <f t="shared" si="41"/>
        <v>-1.7142698984201586E-3</v>
      </c>
      <c r="R35" s="66">
        <f t="shared" si="42"/>
        <v>0</v>
      </c>
      <c r="S35" s="15" t="str">
        <f t="shared" si="43"/>
        <v>-</v>
      </c>
      <c r="T35" s="66">
        <f t="shared" si="44"/>
        <v>0</v>
      </c>
      <c r="U35" s="15" t="str">
        <f t="shared" si="45"/>
        <v>-</v>
      </c>
      <c r="V35" s="66">
        <f t="shared" si="46"/>
        <v>-5.043785382791599E-3</v>
      </c>
      <c r="W35" s="15">
        <f t="shared" si="47"/>
        <v>-8.1886261864080288E-3</v>
      </c>
      <c r="X35" s="66">
        <f t="shared" si="48"/>
        <v>1.7864796449711395E-3</v>
      </c>
      <c r="Y35" s="15">
        <f t="shared" si="49"/>
        <v>-5.288262096332659E-3</v>
      </c>
      <c r="Z35" s="66">
        <f t="shared" si="50"/>
        <v>0</v>
      </c>
      <c r="AA35" s="15" t="str">
        <f t="shared" si="51"/>
        <v>-</v>
      </c>
      <c r="AB35" s="66">
        <f t="shared" si="52"/>
        <v>3.0570852868785359E-3</v>
      </c>
      <c r="AC35" s="15">
        <f t="shared" si="53"/>
        <v>4.9632025818593384E-3</v>
      </c>
      <c r="AD35" s="16">
        <f t="shared" si="54"/>
        <v>0</v>
      </c>
      <c r="AE35" s="15" t="str">
        <f t="shared" si="55"/>
        <v>-</v>
      </c>
      <c r="AF35" s="66">
        <f t="shared" si="56"/>
        <v>0</v>
      </c>
      <c r="AG35" s="15" t="str">
        <f t="shared" si="57"/>
        <v>-</v>
      </c>
      <c r="AH35" s="66">
        <f t="shared" si="58"/>
        <v>-1.6388301533010186E-4</v>
      </c>
      <c r="AI35" s="15">
        <f t="shared" si="59"/>
        <v>-2.6606539513322411E-4</v>
      </c>
      <c r="AJ35" s="66">
        <f t="shared" si="60"/>
        <v>1.0761340110793105E-3</v>
      </c>
      <c r="AK35" s="15">
        <f t="shared" si="61"/>
        <v>1.7471122330608296E-3</v>
      </c>
      <c r="AL35" s="66">
        <f t="shared" si="62"/>
        <v>0</v>
      </c>
      <c r="AM35" s="15" t="str">
        <f t="shared" si="63"/>
        <v>-</v>
      </c>
      <c r="AN35" s="66">
        <f t="shared" si="64"/>
        <v>3.9516643892106851E-3</v>
      </c>
      <c r="AO35" s="15">
        <f t="shared" si="65"/>
        <v>6.6371691729579622E-3</v>
      </c>
      <c r="AP35" s="66">
        <f t="shared" si="66"/>
        <v>0.13361520682771011</v>
      </c>
      <c r="AQ35" s="15">
        <f t="shared" si="67"/>
        <v>0.21301491587446189</v>
      </c>
      <c r="AS35" s="19"/>
      <c r="AT35" s="47"/>
    </row>
    <row r="36" spans="2:46" x14ac:dyDescent="0.25">
      <c r="B36" s="5" t="s">
        <v>16</v>
      </c>
      <c r="D36" s="27"/>
      <c r="E36" s="28"/>
      <c r="F36" s="27"/>
      <c r="G36" s="28"/>
      <c r="H36" s="23">
        <f t="shared" si="0"/>
        <v>0</v>
      </c>
      <c r="I36" s="15" t="str">
        <f t="shared" si="1"/>
        <v>-</v>
      </c>
      <c r="J36" s="66">
        <f t="shared" si="2"/>
        <v>-8.0645161290322509E-2</v>
      </c>
      <c r="K36" s="15">
        <f t="shared" si="3"/>
        <v>-1.4999999999999994E-2</v>
      </c>
      <c r="L36" s="66">
        <f t="shared" si="36"/>
        <v>-1.6129032258064502E-2</v>
      </c>
      <c r="M36" s="15">
        <f t="shared" si="37"/>
        <v>-2.9999999999999905E-3</v>
      </c>
      <c r="N36" s="66">
        <f t="shared" si="38"/>
        <v>0</v>
      </c>
      <c r="O36" s="15" t="str">
        <f t="shared" si="39"/>
        <v>-</v>
      </c>
      <c r="P36" s="66">
        <f t="shared" si="40"/>
        <v>0</v>
      </c>
      <c r="Q36" s="15" t="str">
        <f t="shared" si="41"/>
        <v>-</v>
      </c>
      <c r="R36" s="66">
        <f t="shared" si="42"/>
        <v>0</v>
      </c>
      <c r="S36" s="15" t="str">
        <f t="shared" si="43"/>
        <v>-</v>
      </c>
      <c r="T36" s="66">
        <f t="shared" si="44"/>
        <v>0</v>
      </c>
      <c r="U36" s="15" t="str">
        <f t="shared" si="45"/>
        <v>-</v>
      </c>
      <c r="V36" s="66">
        <f t="shared" si="46"/>
        <v>0</v>
      </c>
      <c r="W36" s="15" t="str">
        <f t="shared" si="47"/>
        <v>-</v>
      </c>
      <c r="X36" s="66">
        <f t="shared" si="48"/>
        <v>-5.3763440860213896E-3</v>
      </c>
      <c r="Y36" s="15">
        <f t="shared" si="49"/>
        <v>-9.9999999999998701E-4</v>
      </c>
      <c r="Z36" s="66">
        <f t="shared" si="50"/>
        <v>0</v>
      </c>
      <c r="AA36" s="15" t="str">
        <f t="shared" si="51"/>
        <v>-</v>
      </c>
      <c r="AB36" s="66">
        <f t="shared" si="52"/>
        <v>-5.3763440860216116E-3</v>
      </c>
      <c r="AC36" s="15">
        <f t="shared" si="53"/>
        <v>-1.0000000000000182E-3</v>
      </c>
      <c r="AD36" s="16">
        <f t="shared" si="54"/>
        <v>0</v>
      </c>
      <c r="AE36" s="15" t="str">
        <f t="shared" si="55"/>
        <v>-</v>
      </c>
      <c r="AF36" s="66">
        <f t="shared" si="56"/>
        <v>1.6129032258064613E-2</v>
      </c>
      <c r="AG36" s="15">
        <f t="shared" si="57"/>
        <v>3.0000000000000235E-3</v>
      </c>
      <c r="AH36" s="66">
        <f t="shared" si="58"/>
        <v>0</v>
      </c>
      <c r="AI36" s="15" t="str">
        <f t="shared" si="59"/>
        <v>-</v>
      </c>
      <c r="AJ36" s="66">
        <f t="shared" si="60"/>
        <v>2.6881720430107281E-2</v>
      </c>
      <c r="AK36" s="15">
        <f t="shared" si="61"/>
        <v>4.9999999999999663E-3</v>
      </c>
      <c r="AL36" s="66">
        <f t="shared" si="62"/>
        <v>0</v>
      </c>
      <c r="AM36" s="15" t="str">
        <f t="shared" si="63"/>
        <v>-</v>
      </c>
      <c r="AN36" s="66">
        <f t="shared" si="64"/>
        <v>-1.0752688172043112E-2</v>
      </c>
      <c r="AO36" s="15">
        <f t="shared" si="65"/>
        <v>-2.0000000000000261E-3</v>
      </c>
      <c r="AP36" s="66">
        <f t="shared" si="66"/>
        <v>5.3763440860215228E-2</v>
      </c>
      <c r="AQ36" s="15">
        <f t="shared" si="67"/>
        <v>1.000000000000003E-2</v>
      </c>
      <c r="AS36" s="19"/>
      <c r="AT36" s="47"/>
    </row>
    <row r="37" spans="2:46" x14ac:dyDescent="0.25">
      <c r="B37" s="5" t="s">
        <v>17</v>
      </c>
      <c r="D37" s="27"/>
      <c r="E37" s="28"/>
      <c r="F37" s="27"/>
      <c r="G37" s="28"/>
      <c r="H37" s="23">
        <f t="shared" si="0"/>
        <v>0</v>
      </c>
      <c r="I37" s="15" t="str">
        <f t="shared" si="1"/>
        <v>-</v>
      </c>
      <c r="J37" s="66">
        <f t="shared" si="2"/>
        <v>-5.4049192449405759E-3</v>
      </c>
      <c r="K37" s="15">
        <f t="shared" si="3"/>
        <v>-9.7502796503354215E-3</v>
      </c>
      <c r="L37" s="66">
        <f t="shared" si="36"/>
        <v>-6.1446609257166385E-3</v>
      </c>
      <c r="M37" s="15">
        <f t="shared" si="37"/>
        <v>-1.1084746999376557E-2</v>
      </c>
      <c r="N37" s="66">
        <f t="shared" si="38"/>
        <v>1.7263014764605789E-3</v>
      </c>
      <c r="O37" s="15">
        <f t="shared" si="39"/>
        <v>3.1141856877944379E-3</v>
      </c>
      <c r="P37" s="66">
        <f t="shared" si="40"/>
        <v>-1.7268065206385019E-3</v>
      </c>
      <c r="Q37" s="15">
        <f t="shared" si="41"/>
        <v>-3.1150967693012732E-3</v>
      </c>
      <c r="R37" s="66">
        <f t="shared" si="42"/>
        <v>-4.4622499723379061E-4</v>
      </c>
      <c r="S37" s="15">
        <f t="shared" si="43"/>
        <v>-8.0497382344280055E-4</v>
      </c>
      <c r="T37" s="66">
        <f t="shared" si="44"/>
        <v>4.6563157368062491E-4</v>
      </c>
      <c r="U37" s="15">
        <f t="shared" si="45"/>
        <v>8.3998258839133519E-4</v>
      </c>
      <c r="V37" s="66">
        <f t="shared" si="46"/>
        <v>1.5310369451358663E-2</v>
      </c>
      <c r="W37" s="15">
        <f t="shared" si="47"/>
        <v>2.8459337649142446E-2</v>
      </c>
      <c r="X37" s="66">
        <f t="shared" si="48"/>
        <v>-1.808462605595107E-2</v>
      </c>
      <c r="Y37" s="15">
        <f t="shared" si="49"/>
        <v>-5.0046589950231389E-3</v>
      </c>
      <c r="Z37" s="66">
        <f t="shared" si="50"/>
        <v>0</v>
      </c>
      <c r="AA37" s="15" t="str">
        <f t="shared" si="51"/>
        <v>-</v>
      </c>
      <c r="AB37" s="66">
        <f t="shared" si="52"/>
        <v>3.1119930236158666E-3</v>
      </c>
      <c r="AC37" s="15">
        <f t="shared" si="53"/>
        <v>5.6139233307788278E-3</v>
      </c>
      <c r="AD37" s="16">
        <f t="shared" si="54"/>
        <v>0</v>
      </c>
      <c r="AE37" s="15" t="str">
        <f t="shared" si="55"/>
        <v>-</v>
      </c>
      <c r="AF37" s="66">
        <f t="shared" si="56"/>
        <v>4.4622499723379061E-4</v>
      </c>
      <c r="AG37" s="15">
        <f t="shared" si="57"/>
        <v>8.0497382344280055E-4</v>
      </c>
      <c r="AH37" s="66">
        <f t="shared" si="58"/>
        <v>-4.4622499723379061E-4</v>
      </c>
      <c r="AI37" s="15">
        <f t="shared" si="59"/>
        <v>-8.0497382344280055E-4</v>
      </c>
      <c r="AJ37" s="66">
        <f t="shared" si="60"/>
        <v>9.4323978151122922E-5</v>
      </c>
      <c r="AK37" s="15">
        <f t="shared" si="61"/>
        <v>1.7015705934296174E-4</v>
      </c>
      <c r="AL37" s="66">
        <f t="shared" si="62"/>
        <v>4.4622499723390163E-4</v>
      </c>
      <c r="AM37" s="15">
        <f t="shared" si="63"/>
        <v>8.0497382344311627E-4</v>
      </c>
      <c r="AN37" s="66">
        <f t="shared" si="64"/>
        <v>-2.8791775457826962E-2</v>
      </c>
      <c r="AO37" s="15">
        <f t="shared" si="65"/>
        <v>-5.2906965265671166E-2</v>
      </c>
      <c r="AP37" s="66">
        <f t="shared" si="66"/>
        <v>0.13072665703374597</v>
      </c>
      <c r="AQ37" s="15">
        <f t="shared" si="67"/>
        <v>0.23903315065089811</v>
      </c>
      <c r="AS37" s="19"/>
      <c r="AT37" s="47"/>
    </row>
    <row r="38" spans="2:46" x14ac:dyDescent="0.25">
      <c r="B38" s="5" t="s">
        <v>18</v>
      </c>
      <c r="D38" s="27"/>
      <c r="E38" s="28"/>
      <c r="F38" s="27"/>
      <c r="G38" s="28"/>
      <c r="H38" s="23">
        <f t="shared" si="0"/>
        <v>0</v>
      </c>
      <c r="I38" s="15" t="str">
        <f t="shared" si="1"/>
        <v>-</v>
      </c>
      <c r="J38" s="66">
        <f t="shared" si="2"/>
        <v>1.0000396631910879E-2</v>
      </c>
      <c r="K38" s="15">
        <f t="shared" si="3"/>
        <v>1.5840736253878031E-2</v>
      </c>
      <c r="L38" s="66">
        <f t="shared" si="36"/>
        <v>-1.0457352171227008E-3</v>
      </c>
      <c r="M38" s="15">
        <f t="shared" si="37"/>
        <v>-1.6564558762571634E-3</v>
      </c>
      <c r="N38" s="66">
        <f t="shared" si="38"/>
        <v>-3.0616714024094271E-3</v>
      </c>
      <c r="O38" s="15">
        <f t="shared" si="39"/>
        <v>-4.8497205627673519E-3</v>
      </c>
      <c r="P38" s="66">
        <f t="shared" si="40"/>
        <v>-9.6773783680381698E-4</v>
      </c>
      <c r="Q38" s="15">
        <f t="shared" si="41"/>
        <v>-1.5329071835803697E-3</v>
      </c>
      <c r="R38" s="66">
        <f t="shared" si="42"/>
        <v>5.6830323608836331E-4</v>
      </c>
      <c r="S38" s="15">
        <f t="shared" si="43"/>
        <v>9.0019846276639254E-4</v>
      </c>
      <c r="T38" s="66">
        <f t="shared" si="44"/>
        <v>5.1201369096376403E-4</v>
      </c>
      <c r="U38" s="15">
        <f t="shared" si="45"/>
        <v>8.11035215448579E-4</v>
      </c>
      <c r="V38" s="66">
        <f t="shared" si="46"/>
        <v>3.9541634774750367E-2</v>
      </c>
      <c r="W38" s="15">
        <f t="shared" si="47"/>
        <v>6.3445411687605854E-2</v>
      </c>
      <c r="X38" s="66">
        <f t="shared" si="48"/>
        <v>-4.1050965053919919E-2</v>
      </c>
      <c r="Y38" s="15">
        <f t="shared" si="49"/>
        <v>-2.3907954606544844E-3</v>
      </c>
      <c r="Z38" s="66">
        <f t="shared" si="50"/>
        <v>4.9325050925586034E-4</v>
      </c>
      <c r="AA38" s="15">
        <f t="shared" si="51"/>
        <v>7.813141330095634E-4</v>
      </c>
      <c r="AB38" s="66">
        <f t="shared" si="52"/>
        <v>1.5458765116098672E-3</v>
      </c>
      <c r="AC38" s="15">
        <f t="shared" si="53"/>
        <v>2.4486850874829852E-3</v>
      </c>
      <c r="AD38" s="16">
        <f t="shared" si="54"/>
        <v>0</v>
      </c>
      <c r="AE38" s="15" t="str">
        <f t="shared" si="55"/>
        <v>-</v>
      </c>
      <c r="AF38" s="66">
        <f t="shared" si="56"/>
        <v>1.1245593368027773E-3</v>
      </c>
      <c r="AG38" s="15">
        <f t="shared" si="57"/>
        <v>1.7813141330100674E-3</v>
      </c>
      <c r="AH38" s="66">
        <f t="shared" si="58"/>
        <v>0</v>
      </c>
      <c r="AI38" s="15" t="str">
        <f t="shared" si="59"/>
        <v>-</v>
      </c>
      <c r="AJ38" s="66">
        <f t="shared" si="60"/>
        <v>7.7745945614271506E-5</v>
      </c>
      <c r="AK38" s="15">
        <f t="shared" si="61"/>
        <v>1.2315041738986642E-4</v>
      </c>
      <c r="AL38" s="66">
        <f t="shared" si="62"/>
        <v>0</v>
      </c>
      <c r="AM38" s="15" t="str">
        <f t="shared" si="63"/>
        <v>-</v>
      </c>
      <c r="AN38" s="66">
        <f t="shared" si="64"/>
        <v>-1.7922083657232579E-2</v>
      </c>
      <c r="AO38" s="15">
        <f t="shared" si="65"/>
        <v>-2.8700229256644109E-2</v>
      </c>
      <c r="AP38" s="66">
        <f t="shared" si="66"/>
        <v>0.13980216878386409</v>
      </c>
      <c r="AQ38" s="15">
        <f t="shared" si="67"/>
        <v>0.22572351327428303</v>
      </c>
      <c r="AS38" s="19"/>
      <c r="AT38" s="47"/>
    </row>
    <row r="39" spans="2:46" x14ac:dyDescent="0.25">
      <c r="B39" s="5" t="s">
        <v>19</v>
      </c>
      <c r="D39" s="27"/>
      <c r="E39" s="28"/>
      <c r="F39" s="27"/>
      <c r="G39" s="28"/>
      <c r="H39" s="23">
        <f t="shared" si="0"/>
        <v>0</v>
      </c>
      <c r="I39" s="15" t="str">
        <f t="shared" si="1"/>
        <v>-</v>
      </c>
      <c r="J39" s="66">
        <f t="shared" si="2"/>
        <v>4.3551602582401427E-2</v>
      </c>
      <c r="K39" s="15">
        <f t="shared" si="3"/>
        <v>6.0947884187671816E-2</v>
      </c>
      <c r="L39" s="66">
        <f t="shared" si="36"/>
        <v>1.028854199335294E-2</v>
      </c>
      <c r="M39" s="15">
        <f t="shared" si="37"/>
        <v>1.439820416905295E-2</v>
      </c>
      <c r="N39" s="66">
        <f t="shared" si="38"/>
        <v>-1.2771875976229641E-3</v>
      </c>
      <c r="O39" s="15">
        <f t="shared" si="39"/>
        <v>-1.787348275843037E-3</v>
      </c>
      <c r="P39" s="66">
        <f t="shared" si="40"/>
        <v>-2.4161231270227734E-3</v>
      </c>
      <c r="Q39" s="15">
        <f t="shared" si="41"/>
        <v>-3.3812209837819074E-3</v>
      </c>
      <c r="R39" s="66">
        <f t="shared" si="42"/>
        <v>6.5909124057483837E-4</v>
      </c>
      <c r="S39" s="15">
        <f t="shared" si="43"/>
        <v>9.2235909169274821E-4</v>
      </c>
      <c r="T39" s="66">
        <f t="shared" si="44"/>
        <v>5.0045644989005211E-5</v>
      </c>
      <c r="U39" s="15">
        <f t="shared" si="45"/>
        <v>7.0035911287430475E-5</v>
      </c>
      <c r="V39" s="66">
        <f t="shared" si="46"/>
        <v>-5.2331047962406951E-2</v>
      </c>
      <c r="W39" s="15">
        <f t="shared" si="47"/>
        <v>-7.3164161259704472E-2</v>
      </c>
      <c r="X39" s="66">
        <f t="shared" si="48"/>
        <v>1.128308872937922E-2</v>
      </c>
      <c r="Y39" s="15">
        <f t="shared" si="49"/>
        <v>-5.7444183844701374E-2</v>
      </c>
      <c r="Z39" s="66">
        <f t="shared" si="50"/>
        <v>0</v>
      </c>
      <c r="AA39" s="15" t="str">
        <f t="shared" si="51"/>
        <v>-</v>
      </c>
      <c r="AB39" s="66">
        <f t="shared" si="52"/>
        <v>1.2542794224064124E-3</v>
      </c>
      <c r="AC39" s="15">
        <f t="shared" si="53"/>
        <v>1.7552896436167885E-3</v>
      </c>
      <c r="AD39" s="16">
        <f t="shared" si="54"/>
        <v>0</v>
      </c>
      <c r="AE39" s="15" t="str">
        <f t="shared" si="55"/>
        <v>-</v>
      </c>
      <c r="AF39" s="66">
        <f t="shared" si="56"/>
        <v>-5.589999505966059E-4</v>
      </c>
      <c r="AG39" s="15">
        <f t="shared" si="57"/>
        <v>-7.8228726911732521E-4</v>
      </c>
      <c r="AH39" s="66">
        <f t="shared" si="58"/>
        <v>0</v>
      </c>
      <c r="AI39" s="15" t="str">
        <f t="shared" si="59"/>
        <v>-</v>
      </c>
      <c r="AJ39" s="66">
        <f t="shared" si="60"/>
        <v>3.4450625691451187E-4</v>
      </c>
      <c r="AK39" s="15">
        <f t="shared" si="61"/>
        <v>4.8211606929092488E-4</v>
      </c>
      <c r="AL39" s="66">
        <f t="shared" si="62"/>
        <v>0</v>
      </c>
      <c r="AM39" s="15" t="str">
        <f t="shared" si="63"/>
        <v>-</v>
      </c>
      <c r="AN39" s="66">
        <f t="shared" si="64"/>
        <v>-6.380067325065808E-2</v>
      </c>
      <c r="AO39" s="15">
        <f t="shared" si="65"/>
        <v>-9.5361788558156149E-2</v>
      </c>
      <c r="AP39" s="66">
        <f t="shared" si="66"/>
        <v>0.1478360928201804</v>
      </c>
      <c r="AQ39" s="15">
        <f t="shared" si="67"/>
        <v>0.22385256021426458</v>
      </c>
      <c r="AS39" s="19"/>
      <c r="AT39" s="47"/>
    </row>
    <row r="40" spans="2:46" x14ac:dyDescent="0.25">
      <c r="B40" s="5" t="s">
        <v>92</v>
      </c>
      <c r="D40" s="27"/>
      <c r="E40" s="28"/>
      <c r="F40" s="27"/>
      <c r="G40" s="28"/>
      <c r="H40" s="23" t="str">
        <f t="shared" si="0"/>
        <v/>
      </c>
      <c r="I40" s="15" t="str">
        <f t="shared" ref="I40:I49" si="68">IF(I18-G18=0,"-",I18-G18)</f>
        <v>-</v>
      </c>
      <c r="J40" s="66" t="str">
        <f t="shared" si="2"/>
        <v>-</v>
      </c>
      <c r="K40" s="15" t="str">
        <f>IF(K16-I16=0,"-",K16-I16)</f>
        <v>-</v>
      </c>
      <c r="L40" s="66" t="str">
        <f t="shared" si="36"/>
        <v>-</v>
      </c>
      <c r="M40" s="15" t="str">
        <f t="shared" si="37"/>
        <v>-</v>
      </c>
      <c r="N40" s="66" t="str">
        <f t="shared" si="38"/>
        <v>-</v>
      </c>
      <c r="O40" s="15" t="str">
        <f t="shared" si="39"/>
        <v>-</v>
      </c>
      <c r="P40" s="66" t="str">
        <f t="shared" si="40"/>
        <v>-</v>
      </c>
      <c r="Q40" s="15" t="str">
        <f t="shared" si="41"/>
        <v>-</v>
      </c>
      <c r="R40" s="66" t="str">
        <f t="shared" si="42"/>
        <v>-</v>
      </c>
      <c r="S40" s="15" t="str">
        <f t="shared" si="43"/>
        <v>-</v>
      </c>
      <c r="T40" s="66" t="str">
        <f t="shared" si="44"/>
        <v>-</v>
      </c>
      <c r="U40" s="15" t="str">
        <f t="shared" si="45"/>
        <v>-</v>
      </c>
      <c r="V40" s="66" t="str">
        <f t="shared" si="46"/>
        <v>-</v>
      </c>
      <c r="W40" s="15" t="str">
        <f t="shared" si="47"/>
        <v>-</v>
      </c>
      <c r="X40" s="66" t="str">
        <f t="shared" si="48"/>
        <v>-</v>
      </c>
      <c r="Y40" s="15" t="str">
        <f t="shared" si="49"/>
        <v>-</v>
      </c>
      <c r="Z40" s="66" t="str">
        <f t="shared" si="50"/>
        <v>-</v>
      </c>
      <c r="AA40" s="15" t="str">
        <f t="shared" si="51"/>
        <v>-</v>
      </c>
      <c r="AB40" s="66" t="str">
        <f t="shared" si="52"/>
        <v>-</v>
      </c>
      <c r="AC40" s="15" t="str">
        <f t="shared" si="53"/>
        <v>-</v>
      </c>
      <c r="AD40" s="16" t="str">
        <f t="shared" si="54"/>
        <v>-</v>
      </c>
      <c r="AE40" s="15" t="str">
        <f t="shared" si="55"/>
        <v>-</v>
      </c>
      <c r="AF40" s="66" t="str">
        <f t="shared" si="56"/>
        <v>-</v>
      </c>
      <c r="AG40" s="15" t="str">
        <f t="shared" si="57"/>
        <v>-</v>
      </c>
      <c r="AH40" s="66" t="str">
        <f t="shared" si="58"/>
        <v>-</v>
      </c>
      <c r="AI40" s="15" t="str">
        <f t="shared" si="59"/>
        <v>-</v>
      </c>
      <c r="AJ40" s="66" t="str">
        <f t="shared" si="60"/>
        <v>-</v>
      </c>
      <c r="AK40" s="15" t="str">
        <f t="shared" si="61"/>
        <v>-</v>
      </c>
      <c r="AL40" s="66" t="str">
        <f t="shared" si="62"/>
        <v>-</v>
      </c>
      <c r="AM40" s="15" t="str">
        <f t="shared" si="63"/>
        <v>-</v>
      </c>
      <c r="AN40" s="66" t="str">
        <f t="shared" si="64"/>
        <v>-</v>
      </c>
      <c r="AO40" s="15" t="str">
        <f t="shared" si="65"/>
        <v>-</v>
      </c>
      <c r="AP40" s="66" t="str">
        <f t="shared" si="66"/>
        <v>-</v>
      </c>
      <c r="AQ40" s="15" t="str">
        <f t="shared" si="67"/>
        <v>-</v>
      </c>
      <c r="AS40" s="19"/>
      <c r="AT40" s="47"/>
    </row>
    <row r="41" spans="2:46" x14ac:dyDescent="0.25">
      <c r="B41" s="5" t="s">
        <v>93</v>
      </c>
      <c r="D41" s="27"/>
      <c r="E41" s="28"/>
      <c r="F41" s="27"/>
      <c r="G41" s="28"/>
      <c r="H41" s="23" t="str">
        <f t="shared" si="0"/>
        <v/>
      </c>
      <c r="I41" s="15" t="str">
        <f t="shared" si="68"/>
        <v>-</v>
      </c>
      <c r="J41" s="66" t="str">
        <f t="shared" si="2"/>
        <v>-</v>
      </c>
      <c r="K41" s="15" t="str">
        <f>IF(K17-I17=0,"-",K17-I17)</f>
        <v>-</v>
      </c>
      <c r="L41" s="66" t="str">
        <f t="shared" si="36"/>
        <v>-</v>
      </c>
      <c r="M41" s="15" t="str">
        <f t="shared" si="37"/>
        <v>-</v>
      </c>
      <c r="N41" s="66" t="str">
        <f t="shared" si="38"/>
        <v>-</v>
      </c>
      <c r="O41" s="15" t="str">
        <f t="shared" si="39"/>
        <v>-</v>
      </c>
      <c r="P41" s="66" t="str">
        <f t="shared" si="40"/>
        <v>-</v>
      </c>
      <c r="Q41" s="15" t="str">
        <f t="shared" si="41"/>
        <v>-</v>
      </c>
      <c r="R41" s="66" t="str">
        <f t="shared" si="42"/>
        <v>-</v>
      </c>
      <c r="S41" s="15" t="str">
        <f t="shared" si="43"/>
        <v>-</v>
      </c>
      <c r="T41" s="66" t="str">
        <f t="shared" si="44"/>
        <v>-</v>
      </c>
      <c r="U41" s="15" t="str">
        <f t="shared" si="45"/>
        <v>-</v>
      </c>
      <c r="V41" s="66" t="str">
        <f t="shared" si="46"/>
        <v>-</v>
      </c>
      <c r="W41" s="15" t="str">
        <f t="shared" si="47"/>
        <v>-</v>
      </c>
      <c r="X41" s="66" t="str">
        <f t="shared" si="48"/>
        <v>-</v>
      </c>
      <c r="Y41" s="15" t="str">
        <f t="shared" si="49"/>
        <v>-</v>
      </c>
      <c r="Z41" s="66" t="str">
        <f t="shared" si="50"/>
        <v>-</v>
      </c>
      <c r="AA41" s="15" t="str">
        <f t="shared" si="51"/>
        <v>-</v>
      </c>
      <c r="AB41" s="66" t="str">
        <f t="shared" si="52"/>
        <v>-</v>
      </c>
      <c r="AC41" s="15" t="str">
        <f t="shared" si="53"/>
        <v>-</v>
      </c>
      <c r="AD41" s="16" t="str">
        <f t="shared" si="54"/>
        <v>-</v>
      </c>
      <c r="AE41" s="15" t="str">
        <f t="shared" si="55"/>
        <v>-</v>
      </c>
      <c r="AF41" s="66" t="str">
        <f t="shared" si="56"/>
        <v>-</v>
      </c>
      <c r="AG41" s="15" t="str">
        <f t="shared" si="57"/>
        <v>-</v>
      </c>
      <c r="AH41" s="66" t="str">
        <f t="shared" si="58"/>
        <v>-</v>
      </c>
      <c r="AI41" s="15" t="str">
        <f t="shared" si="59"/>
        <v>-</v>
      </c>
      <c r="AJ41" s="66" t="str">
        <f t="shared" si="60"/>
        <v>-</v>
      </c>
      <c r="AK41" s="15" t="str">
        <f t="shared" si="61"/>
        <v>-</v>
      </c>
      <c r="AL41" s="66" t="str">
        <f t="shared" si="62"/>
        <v>-</v>
      </c>
      <c r="AM41" s="15" t="str">
        <f t="shared" si="63"/>
        <v>-</v>
      </c>
      <c r="AN41" s="66" t="str">
        <f t="shared" si="64"/>
        <v>-</v>
      </c>
      <c r="AO41" s="15" t="str">
        <f t="shared" si="65"/>
        <v>-</v>
      </c>
      <c r="AP41" s="66" t="str">
        <f t="shared" si="66"/>
        <v>-</v>
      </c>
      <c r="AQ41" s="15" t="str">
        <f t="shared" si="67"/>
        <v>-</v>
      </c>
      <c r="AS41" s="19"/>
      <c r="AT41" s="47"/>
    </row>
    <row r="42" spans="2:46" x14ac:dyDescent="0.25">
      <c r="B42" s="5" t="s">
        <v>20</v>
      </c>
      <c r="D42" s="27"/>
      <c r="E42" s="28"/>
      <c r="F42" s="27"/>
      <c r="G42" s="28"/>
      <c r="H42" s="23">
        <f t="shared" si="0"/>
        <v>0</v>
      </c>
      <c r="I42" s="15" t="str">
        <f t="shared" si="68"/>
        <v>-</v>
      </c>
      <c r="J42" s="66">
        <f t="shared" si="2"/>
        <v>-1.5901043021042227E-2</v>
      </c>
      <c r="K42" s="15">
        <f t="shared" ref="K42" si="69">IF(K18-I18=0,"-",K18-I18)</f>
        <v>-3.2288864484000868E-2</v>
      </c>
      <c r="L42" s="66">
        <f t="shared" si="36"/>
        <v>4.7041038608284236E-3</v>
      </c>
      <c r="M42" s="15">
        <f t="shared" si="37"/>
        <v>9.5522143975055249E-3</v>
      </c>
      <c r="N42" s="66">
        <f t="shared" si="38"/>
        <v>4.8189251380941212E-3</v>
      </c>
      <c r="O42" s="15">
        <f t="shared" si="39"/>
        <v>9.7853719744396203E-3</v>
      </c>
      <c r="P42" s="66">
        <f t="shared" si="40"/>
        <v>-1.5442521670778753E-3</v>
      </c>
      <c r="Q42" s="15">
        <f t="shared" si="41"/>
        <v>-3.1357785074802164E-3</v>
      </c>
      <c r="R42" s="66">
        <f t="shared" si="42"/>
        <v>-1.316179136814366E-4</v>
      </c>
      <c r="S42" s="15">
        <f t="shared" si="43"/>
        <v>-2.6726504499749448E-4</v>
      </c>
      <c r="T42" s="66">
        <f t="shared" si="44"/>
        <v>6.0158032989532373E-5</v>
      </c>
      <c r="U42" s="15">
        <f t="shared" si="45"/>
        <v>1.2215768313146927E-4</v>
      </c>
      <c r="V42" s="66">
        <f t="shared" si="46"/>
        <v>1.1075641628299771E-3</v>
      </c>
      <c r="W42" s="15">
        <f t="shared" si="47"/>
        <v>2.3711918574071712E-3</v>
      </c>
      <c r="X42" s="66">
        <f t="shared" si="48"/>
        <v>-3.705829968105756E-3</v>
      </c>
      <c r="Y42" s="15">
        <f t="shared" si="49"/>
        <v>-5.2760722909146081E-3</v>
      </c>
      <c r="Z42" s="66">
        <f t="shared" si="50"/>
        <v>5.4183251929518228E-5</v>
      </c>
      <c r="AA42" s="15">
        <f t="shared" si="51"/>
        <v>1.1002521510939528E-4</v>
      </c>
      <c r="AB42" s="66">
        <f t="shared" si="52"/>
        <v>3.1450940469968103E-4</v>
      </c>
      <c r="AC42" s="15">
        <f t="shared" si="53"/>
        <v>6.3864688208526907E-4</v>
      </c>
      <c r="AD42" s="16">
        <f t="shared" si="54"/>
        <v>0</v>
      </c>
      <c r="AE42" s="15" t="str">
        <f t="shared" si="55"/>
        <v>-</v>
      </c>
      <c r="AF42" s="66">
        <f t="shared" si="56"/>
        <v>0</v>
      </c>
      <c r="AG42" s="15" t="str">
        <f t="shared" si="57"/>
        <v>-</v>
      </c>
      <c r="AH42" s="66">
        <f t="shared" si="58"/>
        <v>5.4183251929296183E-5</v>
      </c>
      <c r="AI42" s="15">
        <f t="shared" si="59"/>
        <v>1.100252151089269E-4</v>
      </c>
      <c r="AJ42" s="66">
        <f t="shared" si="60"/>
        <v>-5.0692879595692908E-5</v>
      </c>
      <c r="AK42" s="15">
        <f t="shared" si="61"/>
        <v>-1.0293761971475607E-4</v>
      </c>
      <c r="AL42" s="66">
        <f t="shared" si="62"/>
        <v>-8.1572238684479714E-4</v>
      </c>
      <c r="AM42" s="15">
        <f t="shared" si="63"/>
        <v>-1.6564164734693201E-3</v>
      </c>
      <c r="AN42" s="66">
        <f t="shared" si="64"/>
        <v>-7.9571312409625339E-3</v>
      </c>
      <c r="AO42" s="15">
        <f t="shared" si="65"/>
        <v>-1.6089080818875827E-2</v>
      </c>
      <c r="AP42" s="66">
        <f t="shared" si="66"/>
        <v>0.11972793288094374</v>
      </c>
      <c r="AQ42" s="15">
        <f t="shared" si="67"/>
        <v>0.2426875556871167</v>
      </c>
      <c r="AS42" s="19"/>
      <c r="AT42" s="47"/>
    </row>
    <row r="43" spans="2:46" x14ac:dyDescent="0.25">
      <c r="B43" s="5" t="s">
        <v>21</v>
      </c>
      <c r="D43" s="27"/>
      <c r="E43" s="28"/>
      <c r="F43" s="27"/>
      <c r="G43" s="28"/>
      <c r="H43" s="23">
        <f t="shared" si="0"/>
        <v>0</v>
      </c>
      <c r="I43" s="15" t="str">
        <f t="shared" si="68"/>
        <v>-</v>
      </c>
      <c r="J43" s="66">
        <f t="shared" ref="J43:J49" si="70">IF(H19 = "","-",J19-H19)</f>
        <v>-4.7293003702834069E-3</v>
      </c>
      <c r="K43" s="15">
        <f t="shared" ref="K43:K49" si="71">IF(K19-I19=0,"-",K19-I19)</f>
        <v>-8.1881849189990377E-3</v>
      </c>
      <c r="L43" s="66">
        <f t="shared" ref="L43:L49" si="72">IF(J19 = "","-",L19-J19)</f>
        <v>1.1494731404193881E-2</v>
      </c>
      <c r="M43" s="15">
        <f t="shared" ref="M43:M49" si="73">IF(M19-K19=0,"-",M19-K19)</f>
        <v>1.9901672332587154E-2</v>
      </c>
      <c r="N43" s="66">
        <f t="shared" ref="N43:N49" si="74">IF(L19 = "","-",N19-L19)</f>
        <v>-1.6953413059610511E-3</v>
      </c>
      <c r="O43" s="15">
        <f t="shared" ref="O43:O49" si="75">IF(O19-M19=0,"-",O19-M19)</f>
        <v>-2.9352688615955323E-3</v>
      </c>
      <c r="P43" s="66">
        <f t="shared" ref="P43:P49" si="76">IF(N19 = "","-",P19-N19)</f>
        <v>-1.6073161726712915E-3</v>
      </c>
      <c r="Q43" s="15">
        <f t="shared" ref="Q43:Q49" si="77">IF(Q19-O19=0,"-",Q19-O19)</f>
        <v>-2.7828644862204358E-3</v>
      </c>
      <c r="R43" s="66">
        <f t="shared" ref="R43:R49" si="78">IF(P19 = "","-",R19-P19)</f>
        <v>5.024555715595902E-4</v>
      </c>
      <c r="S43" s="15">
        <f t="shared" ref="S43:S49" si="79">IF(S19-Q19=0,"-",S19-Q19)</f>
        <v>8.6993821736580396E-4</v>
      </c>
      <c r="T43" s="66">
        <f t="shared" ref="T43:T49" si="80">IF(R19 = "","-",T19-R19)</f>
        <v>6.4329590649281343E-5</v>
      </c>
      <c r="U43" s="15">
        <f t="shared" ref="U43:U49" si="81">IF(U19-S19=0,"-",U19-S19)</f>
        <v>1.1137854286209694E-4</v>
      </c>
      <c r="V43" s="66">
        <f t="shared" ref="V43:V49" si="82">IF(T19 = "","-",V19-T19)</f>
        <v>1.4229319926137851E-3</v>
      </c>
      <c r="W43" s="15">
        <f t="shared" ref="W43:W49" si="83">IF(W19-S19=0,"-",W19-S19)</f>
        <v>2.5750051621170472E-3</v>
      </c>
      <c r="X43" s="66">
        <f t="shared" ref="X43:X49" si="84">IF(V19 = "","-",X19-V19)</f>
        <v>-1.0407788337676971E-2</v>
      </c>
      <c r="Y43" s="15">
        <f t="shared" ref="Y43:Y49" si="85">IF(Y19-U19=0,"-",Y19-U19)</f>
        <v>-1.5556141387485956E-2</v>
      </c>
      <c r="Z43" s="66">
        <f t="shared" ref="Z43:Z49" si="86">IF(X19 = "","-",Z19-X19)</f>
        <v>6.1284302240394162E-5</v>
      </c>
      <c r="AA43" s="15">
        <f t="shared" ref="AA43:AA49" si="87">IF(AA19-Y19=0,"-",AA19-Y19)</f>
        <v>1.0610601147899128E-4</v>
      </c>
      <c r="AB43" s="66">
        <f t="shared" ref="AB43:AB49" si="88">IF(Z19 = "","-",AB19-Z19)</f>
        <v>1.0173708735987663E-3</v>
      </c>
      <c r="AC43" s="15">
        <f t="shared" ref="AC43:AC49" si="89">IF(AC19-AA19=0,"-",AC19-AA19)</f>
        <v>1.7614488808056425E-3</v>
      </c>
      <c r="AD43" s="16">
        <f t="shared" ref="AD43:AD49" si="90">IF(AB19 = "","-",AD19-AB19)</f>
        <v>0</v>
      </c>
      <c r="AE43" s="15" t="str">
        <f t="shared" ref="AE43:AE49" si="91">IF(AE19-AC19=0,"-",AE19-AC19)</f>
        <v>-</v>
      </c>
      <c r="AF43" s="66">
        <f t="shared" ref="AF43:AF49" si="92">IF(AD19 = "","-",AF19-AD19)</f>
        <v>6.1284302240283139E-5</v>
      </c>
      <c r="AG43" s="15">
        <f t="shared" ref="AG43:AG49" si="93">IF(AG19-AE19=0,"-",AG19-AE19)</f>
        <v>1.0610601147869724E-4</v>
      </c>
      <c r="AH43" s="66">
        <f t="shared" ref="AH43:AH49" si="94">IF(AF19 = "","-",AH19-AF19)</f>
        <v>3.0452884088871812E-6</v>
      </c>
      <c r="AI43" s="15">
        <f t="shared" ref="AI43:AI49" si="95">IF(AI19-AG19=0,"-",AI19-AG19)</f>
        <v>5.2725313834005652E-6</v>
      </c>
      <c r="AJ43" s="66">
        <f t="shared" ref="AJ43:AJ49" si="96">IF(AH19 = "","-",AJ19-AH19)</f>
        <v>2.1623251637781227E-4</v>
      </c>
      <c r="AK43" s="15">
        <f t="shared" ref="AK43:AK49" si="97">IF(AK19-AI19=0,"-",AK19-AI19)</f>
        <v>3.7437922969052635E-4</v>
      </c>
      <c r="AL43" s="66">
        <f t="shared" ref="AL43:AL49" si="98">IF(AJ19 = "","-",AL19-AJ19)</f>
        <v>-4.8205652136334987E-4</v>
      </c>
      <c r="AM43" s="15">
        <f t="shared" ref="AM43:AM49" si="99">IF(AM19-AK19=0,"-",AM19-AK19)</f>
        <v>-8.3461984422352094E-4</v>
      </c>
      <c r="AN43" s="66">
        <f t="shared" ref="AN43:AN49" si="100">IF(AL19 = "","-",AN19-AL19)</f>
        <v>-1.2199785090910686E-2</v>
      </c>
      <c r="AO43" s="15">
        <f t="shared" ref="AO43:AO49" si="101">IF(AO19-AM19=0,"-",AO19-AM19)</f>
        <v>-2.1165168149213466E-2</v>
      </c>
      <c r="AP43" s="66">
        <f t="shared" ref="AP43:AP49" si="102">IF(AN19 = "","-",AP19-AN19)</f>
        <v>0.12737514604290123</v>
      </c>
      <c r="AQ43" s="15">
        <f t="shared" ref="AQ43:AQ49" si="103">IF(AQ19-AO19=0,"-",AQ19-AO19)</f>
        <v>0.22086873185960454</v>
      </c>
      <c r="AS43" s="19"/>
      <c r="AT43" s="47"/>
    </row>
    <row r="44" spans="2:46" x14ac:dyDescent="0.25">
      <c r="B44" s="5" t="s">
        <v>22</v>
      </c>
      <c r="D44" s="27"/>
      <c r="E44" s="28"/>
      <c r="F44" s="27"/>
      <c r="G44" s="28"/>
      <c r="H44" s="23">
        <f t="shared" si="0"/>
        <v>0</v>
      </c>
      <c r="I44" s="15" t="str">
        <f t="shared" si="68"/>
        <v>-</v>
      </c>
      <c r="J44" s="66">
        <f t="shared" si="70"/>
        <v>2.9949535230065605E-2</v>
      </c>
      <c r="K44" s="15">
        <f t="shared" si="71"/>
        <v>3.4126457935864454E-2</v>
      </c>
      <c r="L44" s="66">
        <f t="shared" si="72"/>
        <v>9.9923278419307149E-3</v>
      </c>
      <c r="M44" s="15">
        <f t="shared" si="73"/>
        <v>1.1385911439343248E-2</v>
      </c>
      <c r="N44" s="66">
        <f t="shared" si="74"/>
        <v>-8.4009227754375804E-3</v>
      </c>
      <c r="O44" s="15">
        <f t="shared" si="75"/>
        <v>-9.5725604927122676E-3</v>
      </c>
      <c r="P44" s="66">
        <f t="shared" si="76"/>
        <v>-1.9747810998642645E-3</v>
      </c>
      <c r="Q44" s="15">
        <f t="shared" si="77"/>
        <v>-2.2501946564233502E-3</v>
      </c>
      <c r="R44" s="66">
        <f t="shared" si="78"/>
        <v>6.2808834227801036E-4</v>
      </c>
      <c r="S44" s="15">
        <f t="shared" si="79"/>
        <v>7.1568490890103892E-4</v>
      </c>
      <c r="T44" s="66">
        <f t="shared" si="80"/>
        <v>1.7908874984717826E-4</v>
      </c>
      <c r="U44" s="15">
        <f t="shared" si="81"/>
        <v>2.040654267752226E-4</v>
      </c>
      <c r="V44" s="66">
        <f t="shared" si="82"/>
        <v>4.1482756578929969E-3</v>
      </c>
      <c r="W44" s="15">
        <f t="shared" si="83"/>
        <v>4.9308818417205108E-3</v>
      </c>
      <c r="X44" s="66">
        <f t="shared" si="84"/>
        <v>-9.589131536813511E-3</v>
      </c>
      <c r="Y44" s="15">
        <f t="shared" si="85"/>
        <v>-6.1996668015295853E-3</v>
      </c>
      <c r="Z44" s="66">
        <f t="shared" si="86"/>
        <v>8.8266657110036562E-5</v>
      </c>
      <c r="AA44" s="15">
        <f t="shared" si="87"/>
        <v>1.0057679819956006E-4</v>
      </c>
      <c r="AB44" s="66">
        <f t="shared" si="88"/>
        <v>4.124803739621985E-3</v>
      </c>
      <c r="AC44" s="15">
        <f t="shared" si="89"/>
        <v>4.7000709771479812E-3</v>
      </c>
      <c r="AD44" s="16">
        <f t="shared" si="90"/>
        <v>0</v>
      </c>
      <c r="AE44" s="15" t="str">
        <f t="shared" si="91"/>
        <v>-</v>
      </c>
      <c r="AF44" s="66">
        <f t="shared" si="92"/>
        <v>0</v>
      </c>
      <c r="AG44" s="15" t="str">
        <f t="shared" si="93"/>
        <v>-</v>
      </c>
      <c r="AH44" s="66">
        <f t="shared" si="94"/>
        <v>1.2777178135525702E-6</v>
      </c>
      <c r="AI44" s="15">
        <f t="shared" si="95"/>
        <v>1.4559151881934906E-6</v>
      </c>
      <c r="AJ44" s="66">
        <f t="shared" si="96"/>
        <v>1.1291728161277881E-4</v>
      </c>
      <c r="AK44" s="15">
        <f t="shared" si="97"/>
        <v>1.2866533091718257E-4</v>
      </c>
      <c r="AL44" s="66">
        <f t="shared" si="98"/>
        <v>-1.2257275949956181E-4</v>
      </c>
      <c r="AM44" s="15">
        <f t="shared" si="99"/>
        <v>-1.3966741350123629E-4</v>
      </c>
      <c r="AN44" s="66">
        <f t="shared" si="100"/>
        <v>-1.5763119213077159E-2</v>
      </c>
      <c r="AO44" s="15">
        <f t="shared" si="101"/>
        <v>-1.7928654773790558E-2</v>
      </c>
      <c r="AP44" s="66">
        <f t="shared" si="102"/>
        <v>0.16278891412528407</v>
      </c>
      <c r="AQ44" s="15">
        <f t="shared" si="103"/>
        <v>0.18589246505495674</v>
      </c>
      <c r="AS44" s="19"/>
      <c r="AT44" s="47"/>
    </row>
    <row r="45" spans="2:46" x14ac:dyDescent="0.25">
      <c r="B45" s="5" t="s">
        <v>73</v>
      </c>
      <c r="D45" s="27"/>
      <c r="E45" s="28"/>
      <c r="F45" s="27"/>
      <c r="G45" s="28"/>
      <c r="H45" s="23">
        <f t="shared" si="0"/>
        <v>0</v>
      </c>
      <c r="I45" s="15" t="str">
        <f t="shared" si="68"/>
        <v>-</v>
      </c>
      <c r="J45" s="66">
        <f t="shared" si="70"/>
        <v>-3.6974789915966699E-3</v>
      </c>
      <c r="K45" s="15">
        <f t="shared" si="71"/>
        <v>-1.0999999999999996E-2</v>
      </c>
      <c r="L45" s="66">
        <f t="shared" si="72"/>
        <v>4.7058823529413374E-3</v>
      </c>
      <c r="M45" s="15">
        <f t="shared" si="73"/>
        <v>1.4000000000000276E-2</v>
      </c>
      <c r="N45" s="66">
        <f t="shared" si="74"/>
        <v>2.3529411764702246E-3</v>
      </c>
      <c r="O45" s="15">
        <f t="shared" si="75"/>
        <v>6.9999999999992126E-3</v>
      </c>
      <c r="P45" s="66">
        <f t="shared" si="76"/>
        <v>4.0336134453784478E-3</v>
      </c>
      <c r="Q45" s="15">
        <f t="shared" si="77"/>
        <v>1.20000000000005E-2</v>
      </c>
      <c r="R45" s="66">
        <f t="shared" si="78"/>
        <v>3.3613445378155582E-4</v>
      </c>
      <c r="S45" s="15">
        <f t="shared" si="79"/>
        <v>1.000000000000504E-3</v>
      </c>
      <c r="T45" s="66">
        <f t="shared" si="80"/>
        <v>0</v>
      </c>
      <c r="U45" s="15" t="str">
        <f t="shared" si="81"/>
        <v>-</v>
      </c>
      <c r="V45" s="66">
        <f t="shared" si="82"/>
        <v>8.7394957983193411E-3</v>
      </c>
      <c r="W45" s="15">
        <f t="shared" si="83"/>
        <v>2.5999999999999541E-2</v>
      </c>
      <c r="X45" s="66">
        <f t="shared" si="84"/>
        <v>-8.0672268907562295E-3</v>
      </c>
      <c r="Y45" s="15">
        <f t="shared" si="85"/>
        <v>1.9999999999997763E-3</v>
      </c>
      <c r="Z45" s="66">
        <f t="shared" si="86"/>
        <v>0</v>
      </c>
      <c r="AA45" s="15" t="str">
        <f t="shared" si="87"/>
        <v>-</v>
      </c>
      <c r="AB45" s="66">
        <f t="shared" si="88"/>
        <v>-2.0168067226891129E-2</v>
      </c>
      <c r="AC45" s="15">
        <f t="shared" si="89"/>
        <v>-6.000000000000065E-2</v>
      </c>
      <c r="AD45" s="16">
        <f t="shared" si="90"/>
        <v>0</v>
      </c>
      <c r="AE45" s="15" t="str">
        <f t="shared" si="91"/>
        <v>-</v>
      </c>
      <c r="AF45" s="66">
        <f t="shared" si="92"/>
        <v>0</v>
      </c>
      <c r="AG45" s="15" t="str">
        <f t="shared" si="93"/>
        <v>-</v>
      </c>
      <c r="AH45" s="66">
        <f t="shared" si="94"/>
        <v>6.7226890756322266E-4</v>
      </c>
      <c r="AI45" s="15">
        <f t="shared" si="95"/>
        <v>2.0000000000003904E-3</v>
      </c>
      <c r="AJ45" s="66">
        <f t="shared" si="96"/>
        <v>0</v>
      </c>
      <c r="AK45" s="15" t="str">
        <f t="shared" si="97"/>
        <v>-</v>
      </c>
      <c r="AL45" s="66">
        <f t="shared" si="98"/>
        <v>0</v>
      </c>
      <c r="AM45" s="15" t="str">
        <f t="shared" si="99"/>
        <v>-</v>
      </c>
      <c r="AN45" s="66">
        <f t="shared" si="100"/>
        <v>-4.7394957983193264E-2</v>
      </c>
      <c r="AO45" s="15">
        <f t="shared" si="101"/>
        <v>-0.14100000000000001</v>
      </c>
      <c r="AP45" s="66">
        <f t="shared" si="102"/>
        <v>5.9831932773109164E-2</v>
      </c>
      <c r="AQ45" s="15">
        <f t="shared" si="103"/>
        <v>0.17800000000000007</v>
      </c>
      <c r="AS45" s="19"/>
      <c r="AT45" s="47"/>
    </row>
    <row r="46" spans="2:46" x14ac:dyDescent="0.25">
      <c r="B46" s="5" t="s">
        <v>74</v>
      </c>
      <c r="D46" s="27"/>
      <c r="E46" s="28"/>
      <c r="F46" s="27"/>
      <c r="G46" s="28"/>
      <c r="H46" s="23">
        <f t="shared" si="0"/>
        <v>0</v>
      </c>
      <c r="I46" s="15" t="str">
        <f t="shared" si="68"/>
        <v>-</v>
      </c>
      <c r="J46" s="66">
        <f t="shared" si="70"/>
        <v>9.2981403719256672E-3</v>
      </c>
      <c r="K46" s="15">
        <f t="shared" si="71"/>
        <v>3.1000000000000295E-2</v>
      </c>
      <c r="L46" s="66">
        <f t="shared" si="72"/>
        <v>5.3989202159567817E-3</v>
      </c>
      <c r="M46" s="15">
        <f t="shared" si="73"/>
        <v>1.8000000000000137E-2</v>
      </c>
      <c r="N46" s="66">
        <f t="shared" si="74"/>
        <v>2.3995200959807672E-3</v>
      </c>
      <c r="O46" s="15">
        <f t="shared" si="75"/>
        <v>7.9999999999997087E-3</v>
      </c>
      <c r="P46" s="66">
        <f t="shared" si="76"/>
        <v>3.5992801439712618E-3</v>
      </c>
      <c r="Q46" s="15">
        <f t="shared" si="77"/>
        <v>1.1999999999999782E-2</v>
      </c>
      <c r="R46" s="66">
        <f t="shared" si="78"/>
        <v>2.9994001199762366E-4</v>
      </c>
      <c r="S46" s="15">
        <f t="shared" si="79"/>
        <v>1.0000000000003617E-3</v>
      </c>
      <c r="T46" s="66">
        <f t="shared" si="80"/>
        <v>2.9994001199762366E-4</v>
      </c>
      <c r="U46" s="15">
        <f t="shared" si="81"/>
        <v>9.9999999999991762E-4</v>
      </c>
      <c r="V46" s="66">
        <f t="shared" si="82"/>
        <v>9.8980203959209145E-3</v>
      </c>
      <c r="W46" s="15">
        <f t="shared" si="83"/>
        <v>3.4000000000000002E-2</v>
      </c>
      <c r="X46" s="66">
        <f t="shared" si="84"/>
        <v>-8.9982003599280436E-3</v>
      </c>
      <c r="Y46" s="15">
        <f t="shared" si="85"/>
        <v>3.0000000000001692E-3</v>
      </c>
      <c r="Z46" s="66">
        <f t="shared" si="86"/>
        <v>0</v>
      </c>
      <c r="AA46" s="15" t="str">
        <f t="shared" si="87"/>
        <v>-</v>
      </c>
      <c r="AB46" s="66">
        <f t="shared" si="88"/>
        <v>-1.5896820635872944E-2</v>
      </c>
      <c r="AC46" s="15">
        <f t="shared" si="89"/>
        <v>-5.3000000000000054E-2</v>
      </c>
      <c r="AD46" s="16">
        <f t="shared" si="90"/>
        <v>0</v>
      </c>
      <c r="AE46" s="15" t="str">
        <f t="shared" si="91"/>
        <v>-</v>
      </c>
      <c r="AF46" s="66">
        <f t="shared" si="92"/>
        <v>0</v>
      </c>
      <c r="AG46" s="15" t="str">
        <f t="shared" si="93"/>
        <v>-</v>
      </c>
      <c r="AH46" s="66">
        <f t="shared" si="94"/>
        <v>2.9994001199740161E-4</v>
      </c>
      <c r="AI46" s="15">
        <f t="shared" si="95"/>
        <v>9.9999999999944578E-4</v>
      </c>
      <c r="AJ46" s="66">
        <f t="shared" si="96"/>
        <v>-2.3995200959805452E-3</v>
      </c>
      <c r="AK46" s="15">
        <f t="shared" si="97"/>
        <v>-7.9999999999997053E-3</v>
      </c>
      <c r="AL46" s="66">
        <f t="shared" si="98"/>
        <v>2.9994001199762366E-4</v>
      </c>
      <c r="AM46" s="15">
        <f t="shared" si="99"/>
        <v>1.0000000000003669E-3</v>
      </c>
      <c r="AN46" s="66">
        <f t="shared" si="100"/>
        <v>-5.4289142171565885E-2</v>
      </c>
      <c r="AO46" s="15">
        <f t="shared" si="101"/>
        <v>-0.18100000000000052</v>
      </c>
      <c r="AP46" s="66">
        <f t="shared" si="102"/>
        <v>8.3383323335332937E-2</v>
      </c>
      <c r="AQ46" s="15">
        <f t="shared" si="103"/>
        <v>0.27800000000000025</v>
      </c>
      <c r="AS46" s="19"/>
      <c r="AT46" s="47"/>
    </row>
    <row r="47" spans="2:46" x14ac:dyDescent="0.25">
      <c r="B47" s="5" t="s">
        <v>75</v>
      </c>
      <c r="D47" s="27"/>
      <c r="E47" s="28"/>
      <c r="F47" s="27"/>
      <c r="G47" s="28"/>
      <c r="H47" s="23">
        <f t="shared" si="0"/>
        <v>0</v>
      </c>
      <c r="I47" s="15" t="str">
        <f t="shared" si="68"/>
        <v>-</v>
      </c>
      <c r="J47" s="66">
        <f t="shared" si="70"/>
        <v>1.5381417584701795E-2</v>
      </c>
      <c r="K47" s="15">
        <f t="shared" si="71"/>
        <v>7.400000000000001E-2</v>
      </c>
      <c r="L47" s="66">
        <f t="shared" si="72"/>
        <v>3.1178549158179525E-3</v>
      </c>
      <c r="M47" s="15">
        <f t="shared" si="73"/>
        <v>1.4999999999999999E-2</v>
      </c>
      <c r="N47" s="66">
        <f t="shared" si="74"/>
        <v>2.4942839326542732E-3</v>
      </c>
      <c r="O47" s="15">
        <f t="shared" si="75"/>
        <v>1.2000000000000011E-2</v>
      </c>
      <c r="P47" s="66">
        <f t="shared" si="76"/>
        <v>1.8707129494908159E-3</v>
      </c>
      <c r="Q47" s="15">
        <f t="shared" si="77"/>
        <v>8.9999999999999941E-3</v>
      </c>
      <c r="R47" s="66">
        <f t="shared" si="78"/>
        <v>2.0785699438774508E-4</v>
      </c>
      <c r="S47" s="15">
        <f t="shared" si="79"/>
        <v>1.0000000000000009E-3</v>
      </c>
      <c r="T47" s="66">
        <f t="shared" si="80"/>
        <v>2.0785699438796712E-4</v>
      </c>
      <c r="U47" s="15">
        <f t="shared" si="81"/>
        <v>1.0000000000000009E-3</v>
      </c>
      <c r="V47" s="66">
        <f t="shared" si="82"/>
        <v>1.1847848680107909E-2</v>
      </c>
      <c r="W47" s="15">
        <f t="shared" si="83"/>
        <v>5.7999999999999996E-2</v>
      </c>
      <c r="X47" s="66">
        <f t="shared" si="84"/>
        <v>-9.3535647474536354E-3</v>
      </c>
      <c r="Y47" s="15">
        <f t="shared" si="85"/>
        <v>1.2000000000000011E-2</v>
      </c>
      <c r="Z47" s="66">
        <f t="shared" si="86"/>
        <v>0</v>
      </c>
      <c r="AA47" s="15" t="str">
        <f t="shared" si="87"/>
        <v>-</v>
      </c>
      <c r="AB47" s="66">
        <f t="shared" si="88"/>
        <v>-8.5221367699024331E-3</v>
      </c>
      <c r="AC47" s="15">
        <f t="shared" si="89"/>
        <v>-4.1000000000000023E-2</v>
      </c>
      <c r="AD47" s="16">
        <f t="shared" si="90"/>
        <v>0</v>
      </c>
      <c r="AE47" s="15" t="str">
        <f t="shared" si="91"/>
        <v>-</v>
      </c>
      <c r="AF47" s="66">
        <f t="shared" si="92"/>
        <v>0</v>
      </c>
      <c r="AG47" s="15" t="str">
        <f t="shared" si="93"/>
        <v>-</v>
      </c>
      <c r="AH47" s="66">
        <f t="shared" si="94"/>
        <v>2.0785699438796712E-4</v>
      </c>
      <c r="AI47" s="15">
        <f t="shared" si="95"/>
        <v>1.0000000000000009E-3</v>
      </c>
      <c r="AJ47" s="66">
        <f t="shared" si="96"/>
        <v>-3.9492828933691548E-3</v>
      </c>
      <c r="AK47" s="15">
        <f t="shared" si="97"/>
        <v>-1.8999999999999073E-2</v>
      </c>
      <c r="AL47" s="66">
        <f t="shared" si="98"/>
        <v>2.0785699438774508E-4</v>
      </c>
      <c r="AM47" s="15">
        <f t="shared" si="99"/>
        <v>9.9999999999908495E-4</v>
      </c>
      <c r="AN47" s="66">
        <f t="shared" si="100"/>
        <v>-6.5682810226564303E-2</v>
      </c>
      <c r="AO47" s="15">
        <f t="shared" si="101"/>
        <v>-0.31600000000000034</v>
      </c>
      <c r="AP47" s="66">
        <f t="shared" si="102"/>
        <v>0.10933277904801497</v>
      </c>
      <c r="AQ47" s="15">
        <f t="shared" si="103"/>
        <v>0.52600000000000025</v>
      </c>
      <c r="AS47" s="19"/>
      <c r="AT47" s="47"/>
    </row>
    <row r="48" spans="2:46" x14ac:dyDescent="0.25">
      <c r="B48" s="5" t="s">
        <v>76</v>
      </c>
      <c r="D48" s="27"/>
      <c r="E48" s="28"/>
      <c r="F48" s="27"/>
      <c r="G48" s="28"/>
      <c r="H48" s="23" t="str">
        <f t="shared" si="0"/>
        <v/>
      </c>
      <c r="I48" s="15" t="str">
        <f t="shared" si="68"/>
        <v>-</v>
      </c>
      <c r="J48" s="66" t="str">
        <f t="shared" si="70"/>
        <v>-</v>
      </c>
      <c r="K48" s="15" t="str">
        <f t="shared" si="71"/>
        <v>-</v>
      </c>
      <c r="L48" s="66" t="str">
        <f t="shared" si="72"/>
        <v>-</v>
      </c>
      <c r="M48" s="15" t="str">
        <f t="shared" si="73"/>
        <v>-</v>
      </c>
      <c r="N48" s="66" t="str">
        <f t="shared" si="74"/>
        <v>-</v>
      </c>
      <c r="O48" s="15" t="str">
        <f t="shared" si="75"/>
        <v>-</v>
      </c>
      <c r="P48" s="66" t="str">
        <f t="shared" si="76"/>
        <v>-</v>
      </c>
      <c r="Q48" s="15" t="str">
        <f t="shared" si="77"/>
        <v>-</v>
      </c>
      <c r="R48" s="66" t="str">
        <f t="shared" si="78"/>
        <v>-</v>
      </c>
      <c r="S48" s="15" t="str">
        <f t="shared" si="79"/>
        <v>-</v>
      </c>
      <c r="T48" s="66" t="str">
        <f t="shared" si="80"/>
        <v>-</v>
      </c>
      <c r="U48" s="15" t="str">
        <f t="shared" si="81"/>
        <v>-</v>
      </c>
      <c r="V48" s="66" t="str">
        <f t="shared" si="82"/>
        <v>-</v>
      </c>
      <c r="W48" s="15" t="str">
        <f t="shared" si="83"/>
        <v>-</v>
      </c>
      <c r="X48" s="66" t="str">
        <f t="shared" si="84"/>
        <v>-</v>
      </c>
      <c r="Y48" s="15" t="str">
        <f t="shared" si="85"/>
        <v>-</v>
      </c>
      <c r="Z48" s="66" t="str">
        <f t="shared" si="86"/>
        <v>-</v>
      </c>
      <c r="AA48" s="15" t="str">
        <f t="shared" si="87"/>
        <v>-</v>
      </c>
      <c r="AB48" s="66" t="str">
        <f t="shared" si="88"/>
        <v>-</v>
      </c>
      <c r="AC48" s="15" t="str">
        <f t="shared" si="89"/>
        <v>-</v>
      </c>
      <c r="AD48" s="16" t="str">
        <f t="shared" si="90"/>
        <v>-</v>
      </c>
      <c r="AE48" s="15" t="str">
        <f t="shared" si="91"/>
        <v>-</v>
      </c>
      <c r="AF48" s="66" t="str">
        <f t="shared" si="92"/>
        <v>-</v>
      </c>
      <c r="AG48" s="15" t="str">
        <f t="shared" si="93"/>
        <v>-</v>
      </c>
      <c r="AH48" s="66" t="str">
        <f t="shared" si="94"/>
        <v>-</v>
      </c>
      <c r="AI48" s="15" t="str">
        <f t="shared" si="95"/>
        <v>-</v>
      </c>
      <c r="AJ48" s="66" t="str">
        <f t="shared" si="96"/>
        <v>-</v>
      </c>
      <c r="AK48" s="15" t="str">
        <f t="shared" si="97"/>
        <v>-</v>
      </c>
      <c r="AL48" s="66" t="str">
        <f t="shared" si="98"/>
        <v>-</v>
      </c>
      <c r="AM48" s="15" t="str">
        <f t="shared" si="99"/>
        <v>-</v>
      </c>
      <c r="AN48" s="66" t="str">
        <f t="shared" si="100"/>
        <v>-</v>
      </c>
      <c r="AO48" s="15">
        <f t="shared" si="101"/>
        <v>-0.18800000000000022</v>
      </c>
      <c r="AP48" s="66">
        <f t="shared" si="102"/>
        <v>4.2363830544677961E-2</v>
      </c>
      <c r="AQ48" s="15">
        <f t="shared" si="103"/>
        <v>0.11900000000000031</v>
      </c>
      <c r="AS48" s="19"/>
      <c r="AT48" s="47"/>
    </row>
    <row r="49" spans="2:46" ht="16.5" thickBot="1" x14ac:dyDescent="0.3">
      <c r="B49" s="5" t="s">
        <v>23</v>
      </c>
      <c r="D49" s="29"/>
      <c r="E49" s="30"/>
      <c r="F49" s="29"/>
      <c r="G49" s="30"/>
      <c r="H49" s="24">
        <f t="shared" si="0"/>
        <v>0</v>
      </c>
      <c r="I49" s="17" t="str">
        <f t="shared" si="68"/>
        <v>-</v>
      </c>
      <c r="J49" s="67">
        <f t="shared" si="70"/>
        <v>8.4866869032309555E-3</v>
      </c>
      <c r="K49" s="17">
        <f t="shared" si="71"/>
        <v>2.8731615191564981E-2</v>
      </c>
      <c r="L49" s="67">
        <f t="shared" si="72"/>
        <v>5.0980536488012262E-3</v>
      </c>
      <c r="M49" s="17">
        <f t="shared" si="73"/>
        <v>1.7259422591346323E-2</v>
      </c>
      <c r="N49" s="67">
        <f t="shared" si="74"/>
        <v>2.5315708236652856E-3</v>
      </c>
      <c r="O49" s="17">
        <f t="shared" si="75"/>
        <v>8.5706141354231907E-3</v>
      </c>
      <c r="P49" s="67">
        <f t="shared" si="76"/>
        <v>3.511846871612212E-3</v>
      </c>
      <c r="Q49" s="17">
        <f t="shared" si="77"/>
        <v>1.1889331381890744E-2</v>
      </c>
      <c r="R49" s="67">
        <f t="shared" si="78"/>
        <v>2.8044462525511626E-4</v>
      </c>
      <c r="S49" s="17">
        <f t="shared" si="79"/>
        <v>9.4944318639872405E-4</v>
      </c>
      <c r="T49" s="67">
        <f t="shared" si="80"/>
        <v>8.9600221566898952E-5</v>
      </c>
      <c r="U49" s="17">
        <f t="shared" si="81"/>
        <v>3.0334088160570427E-4</v>
      </c>
      <c r="V49" s="67">
        <f t="shared" si="82"/>
        <v>1.0070382404829603E-2</v>
      </c>
      <c r="W49" s="17">
        <f t="shared" si="83"/>
        <v>3.4396545377851959E-2</v>
      </c>
      <c r="X49" s="67">
        <f t="shared" si="84"/>
        <v>-8.8294915660291906E-3</v>
      </c>
      <c r="Y49" s="17">
        <f t="shared" si="85"/>
        <v>4.2010266764499343E-3</v>
      </c>
      <c r="Z49" s="67">
        <f t="shared" si="86"/>
        <v>5.9733481044377257E-5</v>
      </c>
      <c r="AA49" s="17">
        <f t="shared" si="87"/>
        <v>2.0222725440335876E-4</v>
      </c>
      <c r="AB49" s="67">
        <f t="shared" si="88"/>
        <v>-1.584599142241494E-2</v>
      </c>
      <c r="AC49" s="17">
        <f t="shared" si="89"/>
        <v>-5.3646485733358763E-2</v>
      </c>
      <c r="AD49" s="18">
        <f t="shared" si="90"/>
        <v>0</v>
      </c>
      <c r="AE49" s="17" t="str">
        <f t="shared" si="91"/>
        <v>-</v>
      </c>
      <c r="AF49" s="67">
        <f t="shared" si="92"/>
        <v>0</v>
      </c>
      <c r="AG49" s="17" t="str">
        <f t="shared" si="93"/>
        <v>-</v>
      </c>
      <c r="AH49" s="67">
        <f t="shared" si="94"/>
        <v>4.316102849712955E-4</v>
      </c>
      <c r="AI49" s="17">
        <f t="shared" si="95"/>
        <v>1.4612133995185184E-3</v>
      </c>
      <c r="AJ49" s="67">
        <f t="shared" si="96"/>
        <v>-2.3312120101419698E-3</v>
      </c>
      <c r="AK49" s="17">
        <f t="shared" si="97"/>
        <v>-7.8923008671214611E-3</v>
      </c>
      <c r="AL49" s="67">
        <f t="shared" si="98"/>
        <v>1.5492214506629409E-4</v>
      </c>
      <c r="AM49" s="17">
        <f t="shared" si="99"/>
        <v>5.2448776624524664E-4</v>
      </c>
      <c r="AN49" s="67">
        <f t="shared" si="100"/>
        <v>-5.4686785442676578E-2</v>
      </c>
      <c r="AO49" s="17">
        <f t="shared" si="101"/>
        <v>-0.19211713968243219</v>
      </c>
      <c r="AP49" s="67">
        <f t="shared" si="102"/>
        <v>8.6550071029761866E-2</v>
      </c>
      <c r="AQ49" s="17">
        <f t="shared" si="103"/>
        <v>0.30485731648977299</v>
      </c>
      <c r="AS49" s="19"/>
      <c r="AT49" s="47"/>
    </row>
    <row r="51" spans="2:46" x14ac:dyDescent="0.25">
      <c r="D51" s="19">
        <f>MAX(D31:D49)</f>
        <v>0</v>
      </c>
      <c r="F51" s="19">
        <f>MAX(F31:F49)</f>
        <v>0</v>
      </c>
      <c r="H51" s="19">
        <f>MAX(H31:H49)</f>
        <v>0</v>
      </c>
      <c r="J51" s="19">
        <f>MAX(J31:J49)</f>
        <v>4.3551602582401427E-2</v>
      </c>
      <c r="L51" s="19">
        <f>MAX(L31:L49)</f>
        <v>1.1494731404193881E-2</v>
      </c>
      <c r="N51" s="19">
        <f>MAX(N31:N49)</f>
        <v>4.8189251380941212E-3</v>
      </c>
      <c r="P51" s="19">
        <f>MAX(P31:P49)</f>
        <v>4.0336134453784478E-3</v>
      </c>
      <c r="R51" s="19">
        <f>MAX(R31:R49)</f>
        <v>6.5909124057483837E-4</v>
      </c>
      <c r="T51" s="19">
        <f>MAX(T31:T49)</f>
        <v>5.1201369096376403E-4</v>
      </c>
      <c r="V51" s="19">
        <f>MAX(V31:V49)</f>
        <v>3.9541634774750367E-2</v>
      </c>
      <c r="X51" s="19">
        <f>MAX(X31:X49)</f>
        <v>1.128308872937922E-2</v>
      </c>
      <c r="Z51" s="19">
        <f>MAX(Z31:Z49)</f>
        <v>4.9325050925586034E-4</v>
      </c>
      <c r="AB51" s="19">
        <f>MAX(AB31:AB49)</f>
        <v>4.124803739621985E-3</v>
      </c>
      <c r="AD51" s="19">
        <f>MAX(AD31:AD49)</f>
        <v>0</v>
      </c>
      <c r="AF51" s="19">
        <f>MAX(AF31:AF49)</f>
        <v>1.6129032258064613E-2</v>
      </c>
      <c r="AH51" s="19">
        <f>MAX(AH31:AH49)</f>
        <v>6.7226890756322266E-4</v>
      </c>
      <c r="AJ51" s="19">
        <f>MAX(AJ31:AJ49)</f>
        <v>2.6881720430107281E-2</v>
      </c>
      <c r="AL51" s="19">
        <f>MAX(AL31:AL49)</f>
        <v>4.782512007748263E-4</v>
      </c>
      <c r="AN51" s="19">
        <f>MAX(AN31:AN49)</f>
        <v>8.5712551989737595E-2</v>
      </c>
      <c r="AP51" s="19">
        <f>MAX(AP31:AP49)</f>
        <v>0.16278891412528407</v>
      </c>
    </row>
    <row r="52" spans="2:46" ht="69.75" customHeight="1" x14ac:dyDescent="0.25">
      <c r="B52" s="20" t="s">
        <v>25</v>
      </c>
      <c r="C52" s="21"/>
      <c r="D52" s="86"/>
      <c r="E52" s="87"/>
      <c r="F52" s="88"/>
      <c r="G52" s="89"/>
      <c r="H52" s="84" t="s">
        <v>96</v>
      </c>
      <c r="I52" s="85"/>
      <c r="J52" s="84" t="s">
        <v>102</v>
      </c>
      <c r="K52" s="85"/>
      <c r="L52" s="84" t="s">
        <v>97</v>
      </c>
      <c r="M52" s="85"/>
      <c r="N52" s="84" t="s">
        <v>97</v>
      </c>
      <c r="O52" s="85"/>
      <c r="P52" s="84" t="s">
        <v>97</v>
      </c>
      <c r="Q52" s="85"/>
      <c r="R52" s="84" t="s">
        <v>29</v>
      </c>
      <c r="S52" s="85"/>
      <c r="T52" s="84" t="s">
        <v>98</v>
      </c>
      <c r="U52" s="85"/>
      <c r="V52" s="84" t="s">
        <v>30</v>
      </c>
      <c r="W52" s="85"/>
      <c r="X52" s="84" t="s">
        <v>30</v>
      </c>
      <c r="Y52" s="85"/>
      <c r="Z52" s="84" t="s">
        <v>29</v>
      </c>
      <c r="AA52" s="85"/>
      <c r="AB52" s="84" t="s">
        <v>29</v>
      </c>
      <c r="AC52" s="85"/>
      <c r="AD52" s="84" t="s">
        <v>109</v>
      </c>
      <c r="AE52" s="85"/>
      <c r="AF52" s="84" t="s">
        <v>30</v>
      </c>
      <c r="AG52" s="85"/>
      <c r="AH52" s="84" t="s">
        <v>29</v>
      </c>
      <c r="AI52" s="85"/>
      <c r="AJ52" s="84" t="s">
        <v>30</v>
      </c>
      <c r="AK52" s="85"/>
      <c r="AL52" s="84" t="s">
        <v>97</v>
      </c>
      <c r="AM52" s="85"/>
      <c r="AN52" s="84" t="s">
        <v>88</v>
      </c>
      <c r="AO52" s="85"/>
      <c r="AP52" s="90" t="s">
        <v>89</v>
      </c>
      <c r="AQ52" s="91"/>
      <c r="AR52" s="92"/>
      <c r="AS52" s="93"/>
    </row>
  </sheetData>
  <mergeCells count="61"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</mergeCells>
  <conditionalFormatting sqref="J31:J49 L31:L49 AD31:AD49 P31:P49 R31:R50 T31:T49 V31:V49 X31:X49 Z31:Z49 AB31:AB49 AF31:AF49 AH31:AH49 AJ31:AJ49 AL31:AL49 AN31:AN49 AP31:AP49">
    <cfRule type="cellIs" dxfId="9" priority="3" operator="between">
      <formula>-0.03</formula>
      <formula>-9999.9</formula>
    </cfRule>
    <cfRule type="cellIs" dxfId="8" priority="4" operator="between">
      <formula>0.03</formula>
      <formula>99.9</formula>
    </cfRule>
  </conditionalFormatting>
  <conditionalFormatting sqref="N31:N49">
    <cfRule type="cellIs" dxfId="7" priority="1" operator="between">
      <formula>-0.03</formula>
      <formula>-9999.9</formula>
    </cfRule>
    <cfRule type="cellIs" dxfId="6" priority="2" operator="between">
      <formula>0.03</formula>
      <formula>99.9</formula>
    </cfRule>
  </conditionalFormatting>
  <pageMargins left="0.23622047244094491" right="0.23622047244094491" top="0.74803149606299213" bottom="0.74803149606299213" header="0.31496062992125984" footer="0.31496062992125984"/>
  <pageSetup paperSize="8" scale="65" orientation="landscape" r:id="rId1"/>
  <headerFooter>
    <oddHeader>&amp;R&amp;D</oddHeader>
    <oddFooter>&amp;R&amp;Z&amp;F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41" sqref="L41"/>
    </sheetView>
  </sheetViews>
  <sheetFormatPr defaultColWidth="40.85546875" defaultRowHeight="15" customHeight="1" x14ac:dyDescent="0.2"/>
  <cols>
    <col min="1" max="1" width="2" style="40" customWidth="1"/>
    <col min="2" max="2" width="40.140625" style="42" customWidth="1"/>
    <col min="3" max="3" width="22" style="42" customWidth="1"/>
    <col min="4" max="4" width="5.85546875" style="42" customWidth="1"/>
    <col min="5" max="7" width="10.28515625" style="42" bestFit="1" customWidth="1"/>
    <col min="8" max="9" width="12.42578125" style="42" customWidth="1"/>
    <col min="10" max="10" width="12.7109375" style="42" customWidth="1"/>
    <col min="11" max="11" width="12.42578125" style="42" customWidth="1"/>
    <col min="12" max="12" width="11.5703125" style="42" customWidth="1"/>
    <col min="13" max="13" width="12.7109375" style="42" bestFit="1" customWidth="1" collapsed="1"/>
    <col min="14" max="14" width="14" style="42" bestFit="1" customWidth="1"/>
    <col min="15" max="16" width="13.42578125" style="42" customWidth="1"/>
    <col min="17" max="17" width="62.42578125" style="42" bestFit="1" customWidth="1"/>
    <col min="18" max="252" width="40.85546875" style="42"/>
    <col min="253" max="253" width="4.85546875" style="42" customWidth="1"/>
    <col min="254" max="254" width="6.42578125" style="42" customWidth="1"/>
    <col min="255" max="255" width="47.42578125" style="42" customWidth="1"/>
    <col min="256" max="256" width="9" style="42" customWidth="1"/>
    <col min="257" max="257" width="5.85546875" style="42" customWidth="1"/>
    <col min="258" max="258" width="17.140625" style="42" customWidth="1"/>
    <col min="259" max="259" width="11.140625" style="42" customWidth="1"/>
    <col min="260" max="260" width="11.7109375" style="42" customWidth="1"/>
    <col min="261" max="261" width="13.42578125" style="42" customWidth="1"/>
    <col min="262" max="262" width="16.28515625" style="42" customWidth="1"/>
    <col min="263" max="263" width="15.85546875" style="42" customWidth="1"/>
    <col min="264" max="264" width="22.7109375" style="42" customWidth="1"/>
    <col min="265" max="265" width="9.42578125" style="42" customWidth="1"/>
    <col min="266" max="266" width="11.28515625" style="42" customWidth="1"/>
    <col min="267" max="267" width="17.42578125" style="42" customWidth="1"/>
    <col min="268" max="268" width="53" style="42" customWidth="1"/>
    <col min="269" max="508" width="40.85546875" style="42"/>
    <col min="509" max="509" width="4.85546875" style="42" customWidth="1"/>
    <col min="510" max="510" width="6.42578125" style="42" customWidth="1"/>
    <col min="511" max="511" width="47.42578125" style="42" customWidth="1"/>
    <col min="512" max="512" width="9" style="42" customWidth="1"/>
    <col min="513" max="513" width="5.85546875" style="42" customWidth="1"/>
    <col min="514" max="514" width="17.140625" style="42" customWidth="1"/>
    <col min="515" max="515" width="11.140625" style="42" customWidth="1"/>
    <col min="516" max="516" width="11.7109375" style="42" customWidth="1"/>
    <col min="517" max="517" width="13.42578125" style="42" customWidth="1"/>
    <col min="518" max="518" width="16.28515625" style="42" customWidth="1"/>
    <col min="519" max="519" width="15.85546875" style="42" customWidth="1"/>
    <col min="520" max="520" width="22.7109375" style="42" customWidth="1"/>
    <col min="521" max="521" width="9.42578125" style="42" customWidth="1"/>
    <col min="522" max="522" width="11.28515625" style="42" customWidth="1"/>
    <col min="523" max="523" width="17.42578125" style="42" customWidth="1"/>
    <col min="524" max="524" width="53" style="42" customWidth="1"/>
    <col min="525" max="764" width="40.85546875" style="42"/>
    <col min="765" max="765" width="4.85546875" style="42" customWidth="1"/>
    <col min="766" max="766" width="6.42578125" style="42" customWidth="1"/>
    <col min="767" max="767" width="47.42578125" style="42" customWidth="1"/>
    <col min="768" max="768" width="9" style="42" customWidth="1"/>
    <col min="769" max="769" width="5.85546875" style="42" customWidth="1"/>
    <col min="770" max="770" width="17.140625" style="42" customWidth="1"/>
    <col min="771" max="771" width="11.140625" style="42" customWidth="1"/>
    <col min="772" max="772" width="11.7109375" style="42" customWidth="1"/>
    <col min="773" max="773" width="13.42578125" style="42" customWidth="1"/>
    <col min="774" max="774" width="16.28515625" style="42" customWidth="1"/>
    <col min="775" max="775" width="15.85546875" style="42" customWidth="1"/>
    <col min="776" max="776" width="22.7109375" style="42" customWidth="1"/>
    <col min="777" max="777" width="9.42578125" style="42" customWidth="1"/>
    <col min="778" max="778" width="11.28515625" style="42" customWidth="1"/>
    <col min="779" max="779" width="17.42578125" style="42" customWidth="1"/>
    <col min="780" max="780" width="53" style="42" customWidth="1"/>
    <col min="781" max="1020" width="40.85546875" style="42"/>
    <col min="1021" max="1021" width="4.85546875" style="42" customWidth="1"/>
    <col min="1022" max="1022" width="6.42578125" style="42" customWidth="1"/>
    <col min="1023" max="1023" width="47.42578125" style="42" customWidth="1"/>
    <col min="1024" max="1024" width="9" style="42" customWidth="1"/>
    <col min="1025" max="1025" width="5.85546875" style="42" customWidth="1"/>
    <col min="1026" max="1026" width="17.140625" style="42" customWidth="1"/>
    <col min="1027" max="1027" width="11.140625" style="42" customWidth="1"/>
    <col min="1028" max="1028" width="11.7109375" style="42" customWidth="1"/>
    <col min="1029" max="1029" width="13.42578125" style="42" customWidth="1"/>
    <col min="1030" max="1030" width="16.28515625" style="42" customWidth="1"/>
    <col min="1031" max="1031" width="15.85546875" style="42" customWidth="1"/>
    <col min="1032" max="1032" width="22.7109375" style="42" customWidth="1"/>
    <col min="1033" max="1033" width="9.42578125" style="42" customWidth="1"/>
    <col min="1034" max="1034" width="11.28515625" style="42" customWidth="1"/>
    <col min="1035" max="1035" width="17.42578125" style="42" customWidth="1"/>
    <col min="1036" max="1036" width="53" style="42" customWidth="1"/>
    <col min="1037" max="1276" width="40.85546875" style="42"/>
    <col min="1277" max="1277" width="4.85546875" style="42" customWidth="1"/>
    <col min="1278" max="1278" width="6.42578125" style="42" customWidth="1"/>
    <col min="1279" max="1279" width="47.42578125" style="42" customWidth="1"/>
    <col min="1280" max="1280" width="9" style="42" customWidth="1"/>
    <col min="1281" max="1281" width="5.85546875" style="42" customWidth="1"/>
    <col min="1282" max="1282" width="17.140625" style="42" customWidth="1"/>
    <col min="1283" max="1283" width="11.140625" style="42" customWidth="1"/>
    <col min="1284" max="1284" width="11.7109375" style="42" customWidth="1"/>
    <col min="1285" max="1285" width="13.42578125" style="42" customWidth="1"/>
    <col min="1286" max="1286" width="16.28515625" style="42" customWidth="1"/>
    <col min="1287" max="1287" width="15.85546875" style="42" customWidth="1"/>
    <col min="1288" max="1288" width="22.7109375" style="42" customWidth="1"/>
    <col min="1289" max="1289" width="9.42578125" style="42" customWidth="1"/>
    <col min="1290" max="1290" width="11.28515625" style="42" customWidth="1"/>
    <col min="1291" max="1291" width="17.42578125" style="42" customWidth="1"/>
    <col min="1292" max="1292" width="53" style="42" customWidth="1"/>
    <col min="1293" max="1532" width="40.85546875" style="42"/>
    <col min="1533" max="1533" width="4.85546875" style="42" customWidth="1"/>
    <col min="1534" max="1534" width="6.42578125" style="42" customWidth="1"/>
    <col min="1535" max="1535" width="47.42578125" style="42" customWidth="1"/>
    <col min="1536" max="1536" width="9" style="42" customWidth="1"/>
    <col min="1537" max="1537" width="5.85546875" style="42" customWidth="1"/>
    <col min="1538" max="1538" width="17.140625" style="42" customWidth="1"/>
    <col min="1539" max="1539" width="11.140625" style="42" customWidth="1"/>
    <col min="1540" max="1540" width="11.7109375" style="42" customWidth="1"/>
    <col min="1541" max="1541" width="13.42578125" style="42" customWidth="1"/>
    <col min="1542" max="1542" width="16.28515625" style="42" customWidth="1"/>
    <col min="1543" max="1543" width="15.85546875" style="42" customWidth="1"/>
    <col min="1544" max="1544" width="22.7109375" style="42" customWidth="1"/>
    <col min="1545" max="1545" width="9.42578125" style="42" customWidth="1"/>
    <col min="1546" max="1546" width="11.28515625" style="42" customWidth="1"/>
    <col min="1547" max="1547" width="17.42578125" style="42" customWidth="1"/>
    <col min="1548" max="1548" width="53" style="42" customWidth="1"/>
    <col min="1549" max="1788" width="40.85546875" style="42"/>
    <col min="1789" max="1789" width="4.85546875" style="42" customWidth="1"/>
    <col min="1790" max="1790" width="6.42578125" style="42" customWidth="1"/>
    <col min="1791" max="1791" width="47.42578125" style="42" customWidth="1"/>
    <col min="1792" max="1792" width="9" style="42" customWidth="1"/>
    <col min="1793" max="1793" width="5.85546875" style="42" customWidth="1"/>
    <col min="1794" max="1794" width="17.140625" style="42" customWidth="1"/>
    <col min="1795" max="1795" width="11.140625" style="42" customWidth="1"/>
    <col min="1796" max="1796" width="11.7109375" style="42" customWidth="1"/>
    <col min="1797" max="1797" width="13.42578125" style="42" customWidth="1"/>
    <col min="1798" max="1798" width="16.28515625" style="42" customWidth="1"/>
    <col min="1799" max="1799" width="15.85546875" style="42" customWidth="1"/>
    <col min="1800" max="1800" width="22.7109375" style="42" customWidth="1"/>
    <col min="1801" max="1801" width="9.42578125" style="42" customWidth="1"/>
    <col min="1802" max="1802" width="11.28515625" style="42" customWidth="1"/>
    <col min="1803" max="1803" width="17.42578125" style="42" customWidth="1"/>
    <col min="1804" max="1804" width="53" style="42" customWidth="1"/>
    <col min="1805" max="2044" width="40.85546875" style="42"/>
    <col min="2045" max="2045" width="4.85546875" style="42" customWidth="1"/>
    <col min="2046" max="2046" width="6.42578125" style="42" customWidth="1"/>
    <col min="2047" max="2047" width="47.42578125" style="42" customWidth="1"/>
    <col min="2048" max="2048" width="9" style="42" customWidth="1"/>
    <col min="2049" max="2049" width="5.85546875" style="42" customWidth="1"/>
    <col min="2050" max="2050" width="17.140625" style="42" customWidth="1"/>
    <col min="2051" max="2051" width="11.140625" style="42" customWidth="1"/>
    <col min="2052" max="2052" width="11.7109375" style="42" customWidth="1"/>
    <col min="2053" max="2053" width="13.42578125" style="42" customWidth="1"/>
    <col min="2054" max="2054" width="16.28515625" style="42" customWidth="1"/>
    <col min="2055" max="2055" width="15.85546875" style="42" customWidth="1"/>
    <col min="2056" max="2056" width="22.7109375" style="42" customWidth="1"/>
    <col min="2057" max="2057" width="9.42578125" style="42" customWidth="1"/>
    <col min="2058" max="2058" width="11.28515625" style="42" customWidth="1"/>
    <col min="2059" max="2059" width="17.42578125" style="42" customWidth="1"/>
    <col min="2060" max="2060" width="53" style="42" customWidth="1"/>
    <col min="2061" max="2300" width="40.85546875" style="42"/>
    <col min="2301" max="2301" width="4.85546875" style="42" customWidth="1"/>
    <col min="2302" max="2302" width="6.42578125" style="42" customWidth="1"/>
    <col min="2303" max="2303" width="47.42578125" style="42" customWidth="1"/>
    <col min="2304" max="2304" width="9" style="42" customWidth="1"/>
    <col min="2305" max="2305" width="5.85546875" style="42" customWidth="1"/>
    <col min="2306" max="2306" width="17.140625" style="42" customWidth="1"/>
    <col min="2307" max="2307" width="11.140625" style="42" customWidth="1"/>
    <col min="2308" max="2308" width="11.7109375" style="42" customWidth="1"/>
    <col min="2309" max="2309" width="13.42578125" style="42" customWidth="1"/>
    <col min="2310" max="2310" width="16.28515625" style="42" customWidth="1"/>
    <col min="2311" max="2311" width="15.85546875" style="42" customWidth="1"/>
    <col min="2312" max="2312" width="22.7109375" style="42" customWidth="1"/>
    <col min="2313" max="2313" width="9.42578125" style="42" customWidth="1"/>
    <col min="2314" max="2314" width="11.28515625" style="42" customWidth="1"/>
    <col min="2315" max="2315" width="17.42578125" style="42" customWidth="1"/>
    <col min="2316" max="2316" width="53" style="42" customWidth="1"/>
    <col min="2317" max="2556" width="40.85546875" style="42"/>
    <col min="2557" max="2557" width="4.85546875" style="42" customWidth="1"/>
    <col min="2558" max="2558" width="6.42578125" style="42" customWidth="1"/>
    <col min="2559" max="2559" width="47.42578125" style="42" customWidth="1"/>
    <col min="2560" max="2560" width="9" style="42" customWidth="1"/>
    <col min="2561" max="2561" width="5.85546875" style="42" customWidth="1"/>
    <col min="2562" max="2562" width="17.140625" style="42" customWidth="1"/>
    <col min="2563" max="2563" width="11.140625" style="42" customWidth="1"/>
    <col min="2564" max="2564" width="11.7109375" style="42" customWidth="1"/>
    <col min="2565" max="2565" width="13.42578125" style="42" customWidth="1"/>
    <col min="2566" max="2566" width="16.28515625" style="42" customWidth="1"/>
    <col min="2567" max="2567" width="15.85546875" style="42" customWidth="1"/>
    <col min="2568" max="2568" width="22.7109375" style="42" customWidth="1"/>
    <col min="2569" max="2569" width="9.42578125" style="42" customWidth="1"/>
    <col min="2570" max="2570" width="11.28515625" style="42" customWidth="1"/>
    <col min="2571" max="2571" width="17.42578125" style="42" customWidth="1"/>
    <col min="2572" max="2572" width="53" style="42" customWidth="1"/>
    <col min="2573" max="2812" width="40.85546875" style="42"/>
    <col min="2813" max="2813" width="4.85546875" style="42" customWidth="1"/>
    <col min="2814" max="2814" width="6.42578125" style="42" customWidth="1"/>
    <col min="2815" max="2815" width="47.42578125" style="42" customWidth="1"/>
    <col min="2816" max="2816" width="9" style="42" customWidth="1"/>
    <col min="2817" max="2817" width="5.85546875" style="42" customWidth="1"/>
    <col min="2818" max="2818" width="17.140625" style="42" customWidth="1"/>
    <col min="2819" max="2819" width="11.140625" style="42" customWidth="1"/>
    <col min="2820" max="2820" width="11.7109375" style="42" customWidth="1"/>
    <col min="2821" max="2821" width="13.42578125" style="42" customWidth="1"/>
    <col min="2822" max="2822" width="16.28515625" style="42" customWidth="1"/>
    <col min="2823" max="2823" width="15.85546875" style="42" customWidth="1"/>
    <col min="2824" max="2824" width="22.7109375" style="42" customWidth="1"/>
    <col min="2825" max="2825" width="9.42578125" style="42" customWidth="1"/>
    <col min="2826" max="2826" width="11.28515625" style="42" customWidth="1"/>
    <col min="2827" max="2827" width="17.42578125" style="42" customWidth="1"/>
    <col min="2828" max="2828" width="53" style="42" customWidth="1"/>
    <col min="2829" max="3068" width="40.85546875" style="42"/>
    <col min="3069" max="3069" width="4.85546875" style="42" customWidth="1"/>
    <col min="3070" max="3070" width="6.42578125" style="42" customWidth="1"/>
    <col min="3071" max="3071" width="47.42578125" style="42" customWidth="1"/>
    <col min="3072" max="3072" width="9" style="42" customWidth="1"/>
    <col min="3073" max="3073" width="5.85546875" style="42" customWidth="1"/>
    <col min="3074" max="3074" width="17.140625" style="42" customWidth="1"/>
    <col min="3075" max="3075" width="11.140625" style="42" customWidth="1"/>
    <col min="3076" max="3076" width="11.7109375" style="42" customWidth="1"/>
    <col min="3077" max="3077" width="13.42578125" style="42" customWidth="1"/>
    <col min="3078" max="3078" width="16.28515625" style="42" customWidth="1"/>
    <col min="3079" max="3079" width="15.85546875" style="42" customWidth="1"/>
    <col min="3080" max="3080" width="22.7109375" style="42" customWidth="1"/>
    <col min="3081" max="3081" width="9.42578125" style="42" customWidth="1"/>
    <col min="3082" max="3082" width="11.28515625" style="42" customWidth="1"/>
    <col min="3083" max="3083" width="17.42578125" style="42" customWidth="1"/>
    <col min="3084" max="3084" width="53" style="42" customWidth="1"/>
    <col min="3085" max="3324" width="40.85546875" style="42"/>
    <col min="3325" max="3325" width="4.85546875" style="42" customWidth="1"/>
    <col min="3326" max="3326" width="6.42578125" style="42" customWidth="1"/>
    <col min="3327" max="3327" width="47.42578125" style="42" customWidth="1"/>
    <col min="3328" max="3328" width="9" style="42" customWidth="1"/>
    <col min="3329" max="3329" width="5.85546875" style="42" customWidth="1"/>
    <col min="3330" max="3330" width="17.140625" style="42" customWidth="1"/>
    <col min="3331" max="3331" width="11.140625" style="42" customWidth="1"/>
    <col min="3332" max="3332" width="11.7109375" style="42" customWidth="1"/>
    <col min="3333" max="3333" width="13.42578125" style="42" customWidth="1"/>
    <col min="3334" max="3334" width="16.28515625" style="42" customWidth="1"/>
    <col min="3335" max="3335" width="15.85546875" style="42" customWidth="1"/>
    <col min="3336" max="3336" width="22.7109375" style="42" customWidth="1"/>
    <col min="3337" max="3337" width="9.42578125" style="42" customWidth="1"/>
    <col min="3338" max="3338" width="11.28515625" style="42" customWidth="1"/>
    <col min="3339" max="3339" width="17.42578125" style="42" customWidth="1"/>
    <col min="3340" max="3340" width="53" style="42" customWidth="1"/>
    <col min="3341" max="3580" width="40.85546875" style="42"/>
    <col min="3581" max="3581" width="4.85546875" style="42" customWidth="1"/>
    <col min="3582" max="3582" width="6.42578125" style="42" customWidth="1"/>
    <col min="3583" max="3583" width="47.42578125" style="42" customWidth="1"/>
    <col min="3584" max="3584" width="9" style="42" customWidth="1"/>
    <col min="3585" max="3585" width="5.85546875" style="42" customWidth="1"/>
    <col min="3586" max="3586" width="17.140625" style="42" customWidth="1"/>
    <col min="3587" max="3587" width="11.140625" style="42" customWidth="1"/>
    <col min="3588" max="3588" width="11.7109375" style="42" customWidth="1"/>
    <col min="3589" max="3589" width="13.42578125" style="42" customWidth="1"/>
    <col min="3590" max="3590" width="16.28515625" style="42" customWidth="1"/>
    <col min="3591" max="3591" width="15.85546875" style="42" customWidth="1"/>
    <col min="3592" max="3592" width="22.7109375" style="42" customWidth="1"/>
    <col min="3593" max="3593" width="9.42578125" style="42" customWidth="1"/>
    <col min="3594" max="3594" width="11.28515625" style="42" customWidth="1"/>
    <col min="3595" max="3595" width="17.42578125" style="42" customWidth="1"/>
    <col min="3596" max="3596" width="53" style="42" customWidth="1"/>
    <col min="3597" max="3836" width="40.85546875" style="42"/>
    <col min="3837" max="3837" width="4.85546875" style="42" customWidth="1"/>
    <col min="3838" max="3838" width="6.42578125" style="42" customWidth="1"/>
    <col min="3839" max="3839" width="47.42578125" style="42" customWidth="1"/>
    <col min="3840" max="3840" width="9" style="42" customWidth="1"/>
    <col min="3841" max="3841" width="5.85546875" style="42" customWidth="1"/>
    <col min="3842" max="3842" width="17.140625" style="42" customWidth="1"/>
    <col min="3843" max="3843" width="11.140625" style="42" customWidth="1"/>
    <col min="3844" max="3844" width="11.7109375" style="42" customWidth="1"/>
    <col min="3845" max="3845" width="13.42578125" style="42" customWidth="1"/>
    <col min="3846" max="3846" width="16.28515625" style="42" customWidth="1"/>
    <col min="3847" max="3847" width="15.85546875" style="42" customWidth="1"/>
    <col min="3848" max="3848" width="22.7109375" style="42" customWidth="1"/>
    <col min="3849" max="3849" width="9.42578125" style="42" customWidth="1"/>
    <col min="3850" max="3850" width="11.28515625" style="42" customWidth="1"/>
    <col min="3851" max="3851" width="17.42578125" style="42" customWidth="1"/>
    <col min="3852" max="3852" width="53" style="42" customWidth="1"/>
    <col min="3853" max="4092" width="40.85546875" style="42"/>
    <col min="4093" max="4093" width="4.85546875" style="42" customWidth="1"/>
    <col min="4094" max="4094" width="6.42578125" style="42" customWidth="1"/>
    <col min="4095" max="4095" width="47.42578125" style="42" customWidth="1"/>
    <col min="4096" max="4096" width="9" style="42" customWidth="1"/>
    <col min="4097" max="4097" width="5.85546875" style="42" customWidth="1"/>
    <col min="4098" max="4098" width="17.140625" style="42" customWidth="1"/>
    <col min="4099" max="4099" width="11.140625" style="42" customWidth="1"/>
    <col min="4100" max="4100" width="11.7109375" style="42" customWidth="1"/>
    <col min="4101" max="4101" width="13.42578125" style="42" customWidth="1"/>
    <col min="4102" max="4102" width="16.28515625" style="42" customWidth="1"/>
    <col min="4103" max="4103" width="15.85546875" style="42" customWidth="1"/>
    <col min="4104" max="4104" width="22.7109375" style="42" customWidth="1"/>
    <col min="4105" max="4105" width="9.42578125" style="42" customWidth="1"/>
    <col min="4106" max="4106" width="11.28515625" style="42" customWidth="1"/>
    <col min="4107" max="4107" width="17.42578125" style="42" customWidth="1"/>
    <col min="4108" max="4108" width="53" style="42" customWidth="1"/>
    <col min="4109" max="4348" width="40.85546875" style="42"/>
    <col min="4349" max="4349" width="4.85546875" style="42" customWidth="1"/>
    <col min="4350" max="4350" width="6.42578125" style="42" customWidth="1"/>
    <col min="4351" max="4351" width="47.42578125" style="42" customWidth="1"/>
    <col min="4352" max="4352" width="9" style="42" customWidth="1"/>
    <col min="4353" max="4353" width="5.85546875" style="42" customWidth="1"/>
    <col min="4354" max="4354" width="17.140625" style="42" customWidth="1"/>
    <col min="4355" max="4355" width="11.140625" style="42" customWidth="1"/>
    <col min="4356" max="4356" width="11.7109375" style="42" customWidth="1"/>
    <col min="4357" max="4357" width="13.42578125" style="42" customWidth="1"/>
    <col min="4358" max="4358" width="16.28515625" style="42" customWidth="1"/>
    <col min="4359" max="4359" width="15.85546875" style="42" customWidth="1"/>
    <col min="4360" max="4360" width="22.7109375" style="42" customWidth="1"/>
    <col min="4361" max="4361" width="9.42578125" style="42" customWidth="1"/>
    <col min="4362" max="4362" width="11.28515625" style="42" customWidth="1"/>
    <col min="4363" max="4363" width="17.42578125" style="42" customWidth="1"/>
    <col min="4364" max="4364" width="53" style="42" customWidth="1"/>
    <col min="4365" max="4604" width="40.85546875" style="42"/>
    <col min="4605" max="4605" width="4.85546875" style="42" customWidth="1"/>
    <col min="4606" max="4606" width="6.42578125" style="42" customWidth="1"/>
    <col min="4607" max="4607" width="47.42578125" style="42" customWidth="1"/>
    <col min="4608" max="4608" width="9" style="42" customWidth="1"/>
    <col min="4609" max="4609" width="5.85546875" style="42" customWidth="1"/>
    <col min="4610" max="4610" width="17.140625" style="42" customWidth="1"/>
    <col min="4611" max="4611" width="11.140625" style="42" customWidth="1"/>
    <col min="4612" max="4612" width="11.7109375" style="42" customWidth="1"/>
    <col min="4613" max="4613" width="13.42578125" style="42" customWidth="1"/>
    <col min="4614" max="4614" width="16.28515625" style="42" customWidth="1"/>
    <col min="4615" max="4615" width="15.85546875" style="42" customWidth="1"/>
    <col min="4616" max="4616" width="22.7109375" style="42" customWidth="1"/>
    <col min="4617" max="4617" width="9.42578125" style="42" customWidth="1"/>
    <col min="4618" max="4618" width="11.28515625" style="42" customWidth="1"/>
    <col min="4619" max="4619" width="17.42578125" style="42" customWidth="1"/>
    <col min="4620" max="4620" width="53" style="42" customWidth="1"/>
    <col min="4621" max="4860" width="40.85546875" style="42"/>
    <col min="4861" max="4861" width="4.85546875" style="42" customWidth="1"/>
    <col min="4862" max="4862" width="6.42578125" style="42" customWidth="1"/>
    <col min="4863" max="4863" width="47.42578125" style="42" customWidth="1"/>
    <col min="4864" max="4864" width="9" style="42" customWidth="1"/>
    <col min="4865" max="4865" width="5.85546875" style="42" customWidth="1"/>
    <col min="4866" max="4866" width="17.140625" style="42" customWidth="1"/>
    <col min="4867" max="4867" width="11.140625" style="42" customWidth="1"/>
    <col min="4868" max="4868" width="11.7109375" style="42" customWidth="1"/>
    <col min="4869" max="4869" width="13.42578125" style="42" customWidth="1"/>
    <col min="4870" max="4870" width="16.28515625" style="42" customWidth="1"/>
    <col min="4871" max="4871" width="15.85546875" style="42" customWidth="1"/>
    <col min="4872" max="4872" width="22.7109375" style="42" customWidth="1"/>
    <col min="4873" max="4873" width="9.42578125" style="42" customWidth="1"/>
    <col min="4874" max="4874" width="11.28515625" style="42" customWidth="1"/>
    <col min="4875" max="4875" width="17.42578125" style="42" customWidth="1"/>
    <col min="4876" max="4876" width="53" style="42" customWidth="1"/>
    <col min="4877" max="5116" width="40.85546875" style="42"/>
    <col min="5117" max="5117" width="4.85546875" style="42" customWidth="1"/>
    <col min="5118" max="5118" width="6.42578125" style="42" customWidth="1"/>
    <col min="5119" max="5119" width="47.42578125" style="42" customWidth="1"/>
    <col min="5120" max="5120" width="9" style="42" customWidth="1"/>
    <col min="5121" max="5121" width="5.85546875" style="42" customWidth="1"/>
    <col min="5122" max="5122" width="17.140625" style="42" customWidth="1"/>
    <col min="5123" max="5123" width="11.140625" style="42" customWidth="1"/>
    <col min="5124" max="5124" width="11.7109375" style="42" customWidth="1"/>
    <col min="5125" max="5125" width="13.42578125" style="42" customWidth="1"/>
    <col min="5126" max="5126" width="16.28515625" style="42" customWidth="1"/>
    <col min="5127" max="5127" width="15.85546875" style="42" customWidth="1"/>
    <col min="5128" max="5128" width="22.7109375" style="42" customWidth="1"/>
    <col min="5129" max="5129" width="9.42578125" style="42" customWidth="1"/>
    <col min="5130" max="5130" width="11.28515625" style="42" customWidth="1"/>
    <col min="5131" max="5131" width="17.42578125" style="42" customWidth="1"/>
    <col min="5132" max="5132" width="53" style="42" customWidth="1"/>
    <col min="5133" max="5372" width="40.85546875" style="42"/>
    <col min="5373" max="5373" width="4.85546875" style="42" customWidth="1"/>
    <col min="5374" max="5374" width="6.42578125" style="42" customWidth="1"/>
    <col min="5375" max="5375" width="47.42578125" style="42" customWidth="1"/>
    <col min="5376" max="5376" width="9" style="42" customWidth="1"/>
    <col min="5377" max="5377" width="5.85546875" style="42" customWidth="1"/>
    <col min="5378" max="5378" width="17.140625" style="42" customWidth="1"/>
    <col min="5379" max="5379" width="11.140625" style="42" customWidth="1"/>
    <col min="5380" max="5380" width="11.7109375" style="42" customWidth="1"/>
    <col min="5381" max="5381" width="13.42578125" style="42" customWidth="1"/>
    <col min="5382" max="5382" width="16.28515625" style="42" customWidth="1"/>
    <col min="5383" max="5383" width="15.85546875" style="42" customWidth="1"/>
    <col min="5384" max="5384" width="22.7109375" style="42" customWidth="1"/>
    <col min="5385" max="5385" width="9.42578125" style="42" customWidth="1"/>
    <col min="5386" max="5386" width="11.28515625" style="42" customWidth="1"/>
    <col min="5387" max="5387" width="17.42578125" style="42" customWidth="1"/>
    <col min="5388" max="5388" width="53" style="42" customWidth="1"/>
    <col min="5389" max="5628" width="40.85546875" style="42"/>
    <col min="5629" max="5629" width="4.85546875" style="42" customWidth="1"/>
    <col min="5630" max="5630" width="6.42578125" style="42" customWidth="1"/>
    <col min="5631" max="5631" width="47.42578125" style="42" customWidth="1"/>
    <col min="5632" max="5632" width="9" style="42" customWidth="1"/>
    <col min="5633" max="5633" width="5.85546875" style="42" customWidth="1"/>
    <col min="5634" max="5634" width="17.140625" style="42" customWidth="1"/>
    <col min="5635" max="5635" width="11.140625" style="42" customWidth="1"/>
    <col min="5636" max="5636" width="11.7109375" style="42" customWidth="1"/>
    <col min="5637" max="5637" width="13.42578125" style="42" customWidth="1"/>
    <col min="5638" max="5638" width="16.28515625" style="42" customWidth="1"/>
    <col min="5639" max="5639" width="15.85546875" style="42" customWidth="1"/>
    <col min="5640" max="5640" width="22.7109375" style="42" customWidth="1"/>
    <col min="5641" max="5641" width="9.42578125" style="42" customWidth="1"/>
    <col min="5642" max="5642" width="11.28515625" style="42" customWidth="1"/>
    <col min="5643" max="5643" width="17.42578125" style="42" customWidth="1"/>
    <col min="5644" max="5644" width="53" style="42" customWidth="1"/>
    <col min="5645" max="5884" width="40.85546875" style="42"/>
    <col min="5885" max="5885" width="4.85546875" style="42" customWidth="1"/>
    <col min="5886" max="5886" width="6.42578125" style="42" customWidth="1"/>
    <col min="5887" max="5887" width="47.42578125" style="42" customWidth="1"/>
    <col min="5888" max="5888" width="9" style="42" customWidth="1"/>
    <col min="5889" max="5889" width="5.85546875" style="42" customWidth="1"/>
    <col min="5890" max="5890" width="17.140625" style="42" customWidth="1"/>
    <col min="5891" max="5891" width="11.140625" style="42" customWidth="1"/>
    <col min="5892" max="5892" width="11.7109375" style="42" customWidth="1"/>
    <col min="5893" max="5893" width="13.42578125" style="42" customWidth="1"/>
    <col min="5894" max="5894" width="16.28515625" style="42" customWidth="1"/>
    <col min="5895" max="5895" width="15.85546875" style="42" customWidth="1"/>
    <col min="5896" max="5896" width="22.7109375" style="42" customWidth="1"/>
    <col min="5897" max="5897" width="9.42578125" style="42" customWidth="1"/>
    <col min="5898" max="5898" width="11.28515625" style="42" customWidth="1"/>
    <col min="5899" max="5899" width="17.42578125" style="42" customWidth="1"/>
    <col min="5900" max="5900" width="53" style="42" customWidth="1"/>
    <col min="5901" max="6140" width="40.85546875" style="42"/>
    <col min="6141" max="6141" width="4.85546875" style="42" customWidth="1"/>
    <col min="6142" max="6142" width="6.42578125" style="42" customWidth="1"/>
    <col min="6143" max="6143" width="47.42578125" style="42" customWidth="1"/>
    <col min="6144" max="6144" width="9" style="42" customWidth="1"/>
    <col min="6145" max="6145" width="5.85546875" style="42" customWidth="1"/>
    <col min="6146" max="6146" width="17.140625" style="42" customWidth="1"/>
    <col min="6147" max="6147" width="11.140625" style="42" customWidth="1"/>
    <col min="6148" max="6148" width="11.7109375" style="42" customWidth="1"/>
    <col min="6149" max="6149" width="13.42578125" style="42" customWidth="1"/>
    <col min="6150" max="6150" width="16.28515625" style="42" customWidth="1"/>
    <col min="6151" max="6151" width="15.85546875" style="42" customWidth="1"/>
    <col min="6152" max="6152" width="22.7109375" style="42" customWidth="1"/>
    <col min="6153" max="6153" width="9.42578125" style="42" customWidth="1"/>
    <col min="6154" max="6154" width="11.28515625" style="42" customWidth="1"/>
    <col min="6155" max="6155" width="17.42578125" style="42" customWidth="1"/>
    <col min="6156" max="6156" width="53" style="42" customWidth="1"/>
    <col min="6157" max="6396" width="40.85546875" style="42"/>
    <col min="6397" max="6397" width="4.85546875" style="42" customWidth="1"/>
    <col min="6398" max="6398" width="6.42578125" style="42" customWidth="1"/>
    <col min="6399" max="6399" width="47.42578125" style="42" customWidth="1"/>
    <col min="6400" max="6400" width="9" style="42" customWidth="1"/>
    <col min="6401" max="6401" width="5.85546875" style="42" customWidth="1"/>
    <col min="6402" max="6402" width="17.140625" style="42" customWidth="1"/>
    <col min="6403" max="6403" width="11.140625" style="42" customWidth="1"/>
    <col min="6404" max="6404" width="11.7109375" style="42" customWidth="1"/>
    <col min="6405" max="6405" width="13.42578125" style="42" customWidth="1"/>
    <col min="6406" max="6406" width="16.28515625" style="42" customWidth="1"/>
    <col min="6407" max="6407" width="15.85546875" style="42" customWidth="1"/>
    <col min="6408" max="6408" width="22.7109375" style="42" customWidth="1"/>
    <col min="6409" max="6409" width="9.42578125" style="42" customWidth="1"/>
    <col min="6410" max="6410" width="11.28515625" style="42" customWidth="1"/>
    <col min="6411" max="6411" width="17.42578125" style="42" customWidth="1"/>
    <col min="6412" max="6412" width="53" style="42" customWidth="1"/>
    <col min="6413" max="6652" width="40.85546875" style="42"/>
    <col min="6653" max="6653" width="4.85546875" style="42" customWidth="1"/>
    <col min="6654" max="6654" width="6.42578125" style="42" customWidth="1"/>
    <col min="6655" max="6655" width="47.42578125" style="42" customWidth="1"/>
    <col min="6656" max="6656" width="9" style="42" customWidth="1"/>
    <col min="6657" max="6657" width="5.85546875" style="42" customWidth="1"/>
    <col min="6658" max="6658" width="17.140625" style="42" customWidth="1"/>
    <col min="6659" max="6659" width="11.140625" style="42" customWidth="1"/>
    <col min="6660" max="6660" width="11.7109375" style="42" customWidth="1"/>
    <col min="6661" max="6661" width="13.42578125" style="42" customWidth="1"/>
    <col min="6662" max="6662" width="16.28515625" style="42" customWidth="1"/>
    <col min="6663" max="6663" width="15.85546875" style="42" customWidth="1"/>
    <col min="6664" max="6664" width="22.7109375" style="42" customWidth="1"/>
    <col min="6665" max="6665" width="9.42578125" style="42" customWidth="1"/>
    <col min="6666" max="6666" width="11.28515625" style="42" customWidth="1"/>
    <col min="6667" max="6667" width="17.42578125" style="42" customWidth="1"/>
    <col min="6668" max="6668" width="53" style="42" customWidth="1"/>
    <col min="6669" max="6908" width="40.85546875" style="42"/>
    <col min="6909" max="6909" width="4.85546875" style="42" customWidth="1"/>
    <col min="6910" max="6910" width="6.42578125" style="42" customWidth="1"/>
    <col min="6911" max="6911" width="47.42578125" style="42" customWidth="1"/>
    <col min="6912" max="6912" width="9" style="42" customWidth="1"/>
    <col min="6913" max="6913" width="5.85546875" style="42" customWidth="1"/>
    <col min="6914" max="6914" width="17.140625" style="42" customWidth="1"/>
    <col min="6915" max="6915" width="11.140625" style="42" customWidth="1"/>
    <col min="6916" max="6916" width="11.7109375" style="42" customWidth="1"/>
    <col min="6917" max="6917" width="13.42578125" style="42" customWidth="1"/>
    <col min="6918" max="6918" width="16.28515625" style="42" customWidth="1"/>
    <col min="6919" max="6919" width="15.85546875" style="42" customWidth="1"/>
    <col min="6920" max="6920" width="22.7109375" style="42" customWidth="1"/>
    <col min="6921" max="6921" width="9.42578125" style="42" customWidth="1"/>
    <col min="6922" max="6922" width="11.28515625" style="42" customWidth="1"/>
    <col min="6923" max="6923" width="17.42578125" style="42" customWidth="1"/>
    <col min="6924" max="6924" width="53" style="42" customWidth="1"/>
    <col min="6925" max="7164" width="40.85546875" style="42"/>
    <col min="7165" max="7165" width="4.85546875" style="42" customWidth="1"/>
    <col min="7166" max="7166" width="6.42578125" style="42" customWidth="1"/>
    <col min="7167" max="7167" width="47.42578125" style="42" customWidth="1"/>
    <col min="7168" max="7168" width="9" style="42" customWidth="1"/>
    <col min="7169" max="7169" width="5.85546875" style="42" customWidth="1"/>
    <col min="7170" max="7170" width="17.140625" style="42" customWidth="1"/>
    <col min="7171" max="7171" width="11.140625" style="42" customWidth="1"/>
    <col min="7172" max="7172" width="11.7109375" style="42" customWidth="1"/>
    <col min="7173" max="7173" width="13.42578125" style="42" customWidth="1"/>
    <col min="7174" max="7174" width="16.28515625" style="42" customWidth="1"/>
    <col min="7175" max="7175" width="15.85546875" style="42" customWidth="1"/>
    <col min="7176" max="7176" width="22.7109375" style="42" customWidth="1"/>
    <col min="7177" max="7177" width="9.42578125" style="42" customWidth="1"/>
    <col min="7178" max="7178" width="11.28515625" style="42" customWidth="1"/>
    <col min="7179" max="7179" width="17.42578125" style="42" customWidth="1"/>
    <col min="7180" max="7180" width="53" style="42" customWidth="1"/>
    <col min="7181" max="7420" width="40.85546875" style="42"/>
    <col min="7421" max="7421" width="4.85546875" style="42" customWidth="1"/>
    <col min="7422" max="7422" width="6.42578125" style="42" customWidth="1"/>
    <col min="7423" max="7423" width="47.42578125" style="42" customWidth="1"/>
    <col min="7424" max="7424" width="9" style="42" customWidth="1"/>
    <col min="7425" max="7425" width="5.85546875" style="42" customWidth="1"/>
    <col min="7426" max="7426" width="17.140625" style="42" customWidth="1"/>
    <col min="7427" max="7427" width="11.140625" style="42" customWidth="1"/>
    <col min="7428" max="7428" width="11.7109375" style="42" customWidth="1"/>
    <col min="7429" max="7429" width="13.42578125" style="42" customWidth="1"/>
    <col min="7430" max="7430" width="16.28515625" style="42" customWidth="1"/>
    <col min="7431" max="7431" width="15.85546875" style="42" customWidth="1"/>
    <col min="7432" max="7432" width="22.7109375" style="42" customWidth="1"/>
    <col min="7433" max="7433" width="9.42578125" style="42" customWidth="1"/>
    <col min="7434" max="7434" width="11.28515625" style="42" customWidth="1"/>
    <col min="7435" max="7435" width="17.42578125" style="42" customWidth="1"/>
    <col min="7436" max="7436" width="53" style="42" customWidth="1"/>
    <col min="7437" max="7676" width="40.85546875" style="42"/>
    <col min="7677" max="7677" width="4.85546875" style="42" customWidth="1"/>
    <col min="7678" max="7678" width="6.42578125" style="42" customWidth="1"/>
    <col min="7679" max="7679" width="47.42578125" style="42" customWidth="1"/>
    <col min="7680" max="7680" width="9" style="42" customWidth="1"/>
    <col min="7681" max="7681" width="5.85546875" style="42" customWidth="1"/>
    <col min="7682" max="7682" width="17.140625" style="42" customWidth="1"/>
    <col min="7683" max="7683" width="11.140625" style="42" customWidth="1"/>
    <col min="7684" max="7684" width="11.7109375" style="42" customWidth="1"/>
    <col min="7685" max="7685" width="13.42578125" style="42" customWidth="1"/>
    <col min="7686" max="7686" width="16.28515625" style="42" customWidth="1"/>
    <col min="7687" max="7687" width="15.85546875" style="42" customWidth="1"/>
    <col min="7688" max="7688" width="22.7109375" style="42" customWidth="1"/>
    <col min="7689" max="7689" width="9.42578125" style="42" customWidth="1"/>
    <col min="7690" max="7690" width="11.28515625" style="42" customWidth="1"/>
    <col min="7691" max="7691" width="17.42578125" style="42" customWidth="1"/>
    <col min="7692" max="7692" width="53" style="42" customWidth="1"/>
    <col min="7693" max="7932" width="40.85546875" style="42"/>
    <col min="7933" max="7933" width="4.85546875" style="42" customWidth="1"/>
    <col min="7934" max="7934" width="6.42578125" style="42" customWidth="1"/>
    <col min="7935" max="7935" width="47.42578125" style="42" customWidth="1"/>
    <col min="7936" max="7936" width="9" style="42" customWidth="1"/>
    <col min="7937" max="7937" width="5.85546875" style="42" customWidth="1"/>
    <col min="7938" max="7938" width="17.140625" style="42" customWidth="1"/>
    <col min="7939" max="7939" width="11.140625" style="42" customWidth="1"/>
    <col min="7940" max="7940" width="11.7109375" style="42" customWidth="1"/>
    <col min="7941" max="7941" width="13.42578125" style="42" customWidth="1"/>
    <col min="7942" max="7942" width="16.28515625" style="42" customWidth="1"/>
    <col min="7943" max="7943" width="15.85546875" style="42" customWidth="1"/>
    <col min="7944" max="7944" width="22.7109375" style="42" customWidth="1"/>
    <col min="7945" max="7945" width="9.42578125" style="42" customWidth="1"/>
    <col min="7946" max="7946" width="11.28515625" style="42" customWidth="1"/>
    <col min="7947" max="7947" width="17.42578125" style="42" customWidth="1"/>
    <col min="7948" max="7948" width="53" style="42" customWidth="1"/>
    <col min="7949" max="8188" width="40.85546875" style="42"/>
    <col min="8189" max="8189" width="4.85546875" style="42" customWidth="1"/>
    <col min="8190" max="8190" width="6.42578125" style="42" customWidth="1"/>
    <col min="8191" max="8191" width="47.42578125" style="42" customWidth="1"/>
    <col min="8192" max="8192" width="9" style="42" customWidth="1"/>
    <col min="8193" max="8193" width="5.85546875" style="42" customWidth="1"/>
    <col min="8194" max="8194" width="17.140625" style="42" customWidth="1"/>
    <col min="8195" max="8195" width="11.140625" style="42" customWidth="1"/>
    <col min="8196" max="8196" width="11.7109375" style="42" customWidth="1"/>
    <col min="8197" max="8197" width="13.42578125" style="42" customWidth="1"/>
    <col min="8198" max="8198" width="16.28515625" style="42" customWidth="1"/>
    <col min="8199" max="8199" width="15.85546875" style="42" customWidth="1"/>
    <col min="8200" max="8200" width="22.7109375" style="42" customWidth="1"/>
    <col min="8201" max="8201" width="9.42578125" style="42" customWidth="1"/>
    <col min="8202" max="8202" width="11.28515625" style="42" customWidth="1"/>
    <col min="8203" max="8203" width="17.42578125" style="42" customWidth="1"/>
    <col min="8204" max="8204" width="53" style="42" customWidth="1"/>
    <col min="8205" max="8444" width="40.85546875" style="42"/>
    <col min="8445" max="8445" width="4.85546875" style="42" customWidth="1"/>
    <col min="8446" max="8446" width="6.42578125" style="42" customWidth="1"/>
    <col min="8447" max="8447" width="47.42578125" style="42" customWidth="1"/>
    <col min="8448" max="8448" width="9" style="42" customWidth="1"/>
    <col min="8449" max="8449" width="5.85546875" style="42" customWidth="1"/>
    <col min="8450" max="8450" width="17.140625" style="42" customWidth="1"/>
    <col min="8451" max="8451" width="11.140625" style="42" customWidth="1"/>
    <col min="8452" max="8452" width="11.7109375" style="42" customWidth="1"/>
    <col min="8453" max="8453" width="13.42578125" style="42" customWidth="1"/>
    <col min="8454" max="8454" width="16.28515625" style="42" customWidth="1"/>
    <col min="8455" max="8455" width="15.85546875" style="42" customWidth="1"/>
    <col min="8456" max="8456" width="22.7109375" style="42" customWidth="1"/>
    <col min="8457" max="8457" width="9.42578125" style="42" customWidth="1"/>
    <col min="8458" max="8458" width="11.28515625" style="42" customWidth="1"/>
    <col min="8459" max="8459" width="17.42578125" style="42" customWidth="1"/>
    <col min="8460" max="8460" width="53" style="42" customWidth="1"/>
    <col min="8461" max="8700" width="40.85546875" style="42"/>
    <col min="8701" max="8701" width="4.85546875" style="42" customWidth="1"/>
    <col min="8702" max="8702" width="6.42578125" style="42" customWidth="1"/>
    <col min="8703" max="8703" width="47.42578125" style="42" customWidth="1"/>
    <col min="8704" max="8704" width="9" style="42" customWidth="1"/>
    <col min="8705" max="8705" width="5.85546875" style="42" customWidth="1"/>
    <col min="8706" max="8706" width="17.140625" style="42" customWidth="1"/>
    <col min="8707" max="8707" width="11.140625" style="42" customWidth="1"/>
    <col min="8708" max="8708" width="11.7109375" style="42" customWidth="1"/>
    <col min="8709" max="8709" width="13.42578125" style="42" customWidth="1"/>
    <col min="8710" max="8710" width="16.28515625" style="42" customWidth="1"/>
    <col min="8711" max="8711" width="15.85546875" style="42" customWidth="1"/>
    <col min="8712" max="8712" width="22.7109375" style="42" customWidth="1"/>
    <col min="8713" max="8713" width="9.42578125" style="42" customWidth="1"/>
    <col min="8714" max="8714" width="11.28515625" style="42" customWidth="1"/>
    <col min="8715" max="8715" width="17.42578125" style="42" customWidth="1"/>
    <col min="8716" max="8716" width="53" style="42" customWidth="1"/>
    <col min="8717" max="8956" width="40.85546875" style="42"/>
    <col min="8957" max="8957" width="4.85546875" style="42" customWidth="1"/>
    <col min="8958" max="8958" width="6.42578125" style="42" customWidth="1"/>
    <col min="8959" max="8959" width="47.42578125" style="42" customWidth="1"/>
    <col min="8960" max="8960" width="9" style="42" customWidth="1"/>
    <col min="8961" max="8961" width="5.85546875" style="42" customWidth="1"/>
    <col min="8962" max="8962" width="17.140625" style="42" customWidth="1"/>
    <col min="8963" max="8963" width="11.140625" style="42" customWidth="1"/>
    <col min="8964" max="8964" width="11.7109375" style="42" customWidth="1"/>
    <col min="8965" max="8965" width="13.42578125" style="42" customWidth="1"/>
    <col min="8966" max="8966" width="16.28515625" style="42" customWidth="1"/>
    <col min="8967" max="8967" width="15.85546875" style="42" customWidth="1"/>
    <col min="8968" max="8968" width="22.7109375" style="42" customWidth="1"/>
    <col min="8969" max="8969" width="9.42578125" style="42" customWidth="1"/>
    <col min="8970" max="8970" width="11.28515625" style="42" customWidth="1"/>
    <col min="8971" max="8971" width="17.42578125" style="42" customWidth="1"/>
    <col min="8972" max="8972" width="53" style="42" customWidth="1"/>
    <col min="8973" max="9212" width="40.85546875" style="42"/>
    <col min="9213" max="9213" width="4.85546875" style="42" customWidth="1"/>
    <col min="9214" max="9214" width="6.42578125" style="42" customWidth="1"/>
    <col min="9215" max="9215" width="47.42578125" style="42" customWidth="1"/>
    <col min="9216" max="9216" width="9" style="42" customWidth="1"/>
    <col min="9217" max="9217" width="5.85546875" style="42" customWidth="1"/>
    <col min="9218" max="9218" width="17.140625" style="42" customWidth="1"/>
    <col min="9219" max="9219" width="11.140625" style="42" customWidth="1"/>
    <col min="9220" max="9220" width="11.7109375" style="42" customWidth="1"/>
    <col min="9221" max="9221" width="13.42578125" style="42" customWidth="1"/>
    <col min="9222" max="9222" width="16.28515625" style="42" customWidth="1"/>
    <col min="9223" max="9223" width="15.85546875" style="42" customWidth="1"/>
    <col min="9224" max="9224" width="22.7109375" style="42" customWidth="1"/>
    <col min="9225" max="9225" width="9.42578125" style="42" customWidth="1"/>
    <col min="9226" max="9226" width="11.28515625" style="42" customWidth="1"/>
    <col min="9227" max="9227" width="17.42578125" style="42" customWidth="1"/>
    <col min="9228" max="9228" width="53" style="42" customWidth="1"/>
    <col min="9229" max="9468" width="40.85546875" style="42"/>
    <col min="9469" max="9469" width="4.85546875" style="42" customWidth="1"/>
    <col min="9470" max="9470" width="6.42578125" style="42" customWidth="1"/>
    <col min="9471" max="9471" width="47.42578125" style="42" customWidth="1"/>
    <col min="9472" max="9472" width="9" style="42" customWidth="1"/>
    <col min="9473" max="9473" width="5.85546875" style="42" customWidth="1"/>
    <col min="9474" max="9474" width="17.140625" style="42" customWidth="1"/>
    <col min="9475" max="9475" width="11.140625" style="42" customWidth="1"/>
    <col min="9476" max="9476" width="11.7109375" style="42" customWidth="1"/>
    <col min="9477" max="9477" width="13.42578125" style="42" customWidth="1"/>
    <col min="9478" max="9478" width="16.28515625" style="42" customWidth="1"/>
    <col min="9479" max="9479" width="15.85546875" style="42" customWidth="1"/>
    <col min="9480" max="9480" width="22.7109375" style="42" customWidth="1"/>
    <col min="9481" max="9481" width="9.42578125" style="42" customWidth="1"/>
    <col min="9482" max="9482" width="11.28515625" style="42" customWidth="1"/>
    <col min="9483" max="9483" width="17.42578125" style="42" customWidth="1"/>
    <col min="9484" max="9484" width="53" style="42" customWidth="1"/>
    <col min="9485" max="9724" width="40.85546875" style="42"/>
    <col min="9725" max="9725" width="4.85546875" style="42" customWidth="1"/>
    <col min="9726" max="9726" width="6.42578125" style="42" customWidth="1"/>
    <col min="9727" max="9727" width="47.42578125" style="42" customWidth="1"/>
    <col min="9728" max="9728" width="9" style="42" customWidth="1"/>
    <col min="9729" max="9729" width="5.85546875" style="42" customWidth="1"/>
    <col min="9730" max="9730" width="17.140625" style="42" customWidth="1"/>
    <col min="9731" max="9731" width="11.140625" style="42" customWidth="1"/>
    <col min="9732" max="9732" width="11.7109375" style="42" customWidth="1"/>
    <col min="9733" max="9733" width="13.42578125" style="42" customWidth="1"/>
    <col min="9734" max="9734" width="16.28515625" style="42" customWidth="1"/>
    <col min="9735" max="9735" width="15.85546875" style="42" customWidth="1"/>
    <col min="9736" max="9736" width="22.7109375" style="42" customWidth="1"/>
    <col min="9737" max="9737" width="9.42578125" style="42" customWidth="1"/>
    <col min="9738" max="9738" width="11.28515625" style="42" customWidth="1"/>
    <col min="9739" max="9739" width="17.42578125" style="42" customWidth="1"/>
    <col min="9740" max="9740" width="53" style="42" customWidth="1"/>
    <col min="9741" max="9980" width="40.85546875" style="42"/>
    <col min="9981" max="9981" width="4.85546875" style="42" customWidth="1"/>
    <col min="9982" max="9982" width="6.42578125" style="42" customWidth="1"/>
    <col min="9983" max="9983" width="47.42578125" style="42" customWidth="1"/>
    <col min="9984" max="9984" width="9" style="42" customWidth="1"/>
    <col min="9985" max="9985" width="5.85546875" style="42" customWidth="1"/>
    <col min="9986" max="9986" width="17.140625" style="42" customWidth="1"/>
    <col min="9987" max="9987" width="11.140625" style="42" customWidth="1"/>
    <col min="9988" max="9988" width="11.7109375" style="42" customWidth="1"/>
    <col min="9989" max="9989" width="13.42578125" style="42" customWidth="1"/>
    <col min="9990" max="9990" width="16.28515625" style="42" customWidth="1"/>
    <col min="9991" max="9991" width="15.85546875" style="42" customWidth="1"/>
    <col min="9992" max="9992" width="22.7109375" style="42" customWidth="1"/>
    <col min="9993" max="9993" width="9.42578125" style="42" customWidth="1"/>
    <col min="9994" max="9994" width="11.28515625" style="42" customWidth="1"/>
    <col min="9995" max="9995" width="17.42578125" style="42" customWidth="1"/>
    <col min="9996" max="9996" width="53" style="42" customWidth="1"/>
    <col min="9997" max="10236" width="40.85546875" style="42"/>
    <col min="10237" max="10237" width="4.85546875" style="42" customWidth="1"/>
    <col min="10238" max="10238" width="6.42578125" style="42" customWidth="1"/>
    <col min="10239" max="10239" width="47.42578125" style="42" customWidth="1"/>
    <col min="10240" max="10240" width="9" style="42" customWidth="1"/>
    <col min="10241" max="10241" width="5.85546875" style="42" customWidth="1"/>
    <col min="10242" max="10242" width="17.140625" style="42" customWidth="1"/>
    <col min="10243" max="10243" width="11.140625" style="42" customWidth="1"/>
    <col min="10244" max="10244" width="11.7109375" style="42" customWidth="1"/>
    <col min="10245" max="10245" width="13.42578125" style="42" customWidth="1"/>
    <col min="10246" max="10246" width="16.28515625" style="42" customWidth="1"/>
    <col min="10247" max="10247" width="15.85546875" style="42" customWidth="1"/>
    <col min="10248" max="10248" width="22.7109375" style="42" customWidth="1"/>
    <col min="10249" max="10249" width="9.42578125" style="42" customWidth="1"/>
    <col min="10250" max="10250" width="11.28515625" style="42" customWidth="1"/>
    <col min="10251" max="10251" width="17.42578125" style="42" customWidth="1"/>
    <col min="10252" max="10252" width="53" style="42" customWidth="1"/>
    <col min="10253" max="10492" width="40.85546875" style="42"/>
    <col min="10493" max="10493" width="4.85546875" style="42" customWidth="1"/>
    <col min="10494" max="10494" width="6.42578125" style="42" customWidth="1"/>
    <col min="10495" max="10495" width="47.42578125" style="42" customWidth="1"/>
    <col min="10496" max="10496" width="9" style="42" customWidth="1"/>
    <col min="10497" max="10497" width="5.85546875" style="42" customWidth="1"/>
    <col min="10498" max="10498" width="17.140625" style="42" customWidth="1"/>
    <col min="10499" max="10499" width="11.140625" style="42" customWidth="1"/>
    <col min="10500" max="10500" width="11.7109375" style="42" customWidth="1"/>
    <col min="10501" max="10501" width="13.42578125" style="42" customWidth="1"/>
    <col min="10502" max="10502" width="16.28515625" style="42" customWidth="1"/>
    <col min="10503" max="10503" width="15.85546875" style="42" customWidth="1"/>
    <col min="10504" max="10504" width="22.7109375" style="42" customWidth="1"/>
    <col min="10505" max="10505" width="9.42578125" style="42" customWidth="1"/>
    <col min="10506" max="10506" width="11.28515625" style="42" customWidth="1"/>
    <col min="10507" max="10507" width="17.42578125" style="42" customWidth="1"/>
    <col min="10508" max="10508" width="53" style="42" customWidth="1"/>
    <col min="10509" max="10748" width="40.85546875" style="42"/>
    <col min="10749" max="10749" width="4.85546875" style="42" customWidth="1"/>
    <col min="10750" max="10750" width="6.42578125" style="42" customWidth="1"/>
    <col min="10751" max="10751" width="47.42578125" style="42" customWidth="1"/>
    <col min="10752" max="10752" width="9" style="42" customWidth="1"/>
    <col min="10753" max="10753" width="5.85546875" style="42" customWidth="1"/>
    <col min="10754" max="10754" width="17.140625" style="42" customWidth="1"/>
    <col min="10755" max="10755" width="11.140625" style="42" customWidth="1"/>
    <col min="10756" max="10756" width="11.7109375" style="42" customWidth="1"/>
    <col min="10757" max="10757" width="13.42578125" style="42" customWidth="1"/>
    <col min="10758" max="10758" width="16.28515625" style="42" customWidth="1"/>
    <col min="10759" max="10759" width="15.85546875" style="42" customWidth="1"/>
    <col min="10760" max="10760" width="22.7109375" style="42" customWidth="1"/>
    <col min="10761" max="10761" width="9.42578125" style="42" customWidth="1"/>
    <col min="10762" max="10762" width="11.28515625" style="42" customWidth="1"/>
    <col min="10763" max="10763" width="17.42578125" style="42" customWidth="1"/>
    <col min="10764" max="10764" width="53" style="42" customWidth="1"/>
    <col min="10765" max="11004" width="40.85546875" style="42"/>
    <col min="11005" max="11005" width="4.85546875" style="42" customWidth="1"/>
    <col min="11006" max="11006" width="6.42578125" style="42" customWidth="1"/>
    <col min="11007" max="11007" width="47.42578125" style="42" customWidth="1"/>
    <col min="11008" max="11008" width="9" style="42" customWidth="1"/>
    <col min="11009" max="11009" width="5.85546875" style="42" customWidth="1"/>
    <col min="11010" max="11010" width="17.140625" style="42" customWidth="1"/>
    <col min="11011" max="11011" width="11.140625" style="42" customWidth="1"/>
    <col min="11012" max="11012" width="11.7109375" style="42" customWidth="1"/>
    <col min="11013" max="11013" width="13.42578125" style="42" customWidth="1"/>
    <col min="11014" max="11014" width="16.28515625" style="42" customWidth="1"/>
    <col min="11015" max="11015" width="15.85546875" style="42" customWidth="1"/>
    <col min="11016" max="11016" width="22.7109375" style="42" customWidth="1"/>
    <col min="11017" max="11017" width="9.42578125" style="42" customWidth="1"/>
    <col min="11018" max="11018" width="11.28515625" style="42" customWidth="1"/>
    <col min="11019" max="11019" width="17.42578125" style="42" customWidth="1"/>
    <col min="11020" max="11020" width="53" style="42" customWidth="1"/>
    <col min="11021" max="11260" width="40.85546875" style="42"/>
    <col min="11261" max="11261" width="4.85546875" style="42" customWidth="1"/>
    <col min="11262" max="11262" width="6.42578125" style="42" customWidth="1"/>
    <col min="11263" max="11263" width="47.42578125" style="42" customWidth="1"/>
    <col min="11264" max="11264" width="9" style="42" customWidth="1"/>
    <col min="11265" max="11265" width="5.85546875" style="42" customWidth="1"/>
    <col min="11266" max="11266" width="17.140625" style="42" customWidth="1"/>
    <col min="11267" max="11267" width="11.140625" style="42" customWidth="1"/>
    <col min="11268" max="11268" width="11.7109375" style="42" customWidth="1"/>
    <col min="11269" max="11269" width="13.42578125" style="42" customWidth="1"/>
    <col min="11270" max="11270" width="16.28515625" style="42" customWidth="1"/>
    <col min="11271" max="11271" width="15.85546875" style="42" customWidth="1"/>
    <col min="11272" max="11272" width="22.7109375" style="42" customWidth="1"/>
    <col min="11273" max="11273" width="9.42578125" style="42" customWidth="1"/>
    <col min="11274" max="11274" width="11.28515625" style="42" customWidth="1"/>
    <col min="11275" max="11275" width="17.42578125" style="42" customWidth="1"/>
    <col min="11276" max="11276" width="53" style="42" customWidth="1"/>
    <col min="11277" max="11516" width="40.85546875" style="42"/>
    <col min="11517" max="11517" width="4.85546875" style="42" customWidth="1"/>
    <col min="11518" max="11518" width="6.42578125" style="42" customWidth="1"/>
    <col min="11519" max="11519" width="47.42578125" style="42" customWidth="1"/>
    <col min="11520" max="11520" width="9" style="42" customWidth="1"/>
    <col min="11521" max="11521" width="5.85546875" style="42" customWidth="1"/>
    <col min="11522" max="11522" width="17.140625" style="42" customWidth="1"/>
    <col min="11523" max="11523" width="11.140625" style="42" customWidth="1"/>
    <col min="11524" max="11524" width="11.7109375" style="42" customWidth="1"/>
    <col min="11525" max="11525" width="13.42578125" style="42" customWidth="1"/>
    <col min="11526" max="11526" width="16.28515625" style="42" customWidth="1"/>
    <col min="11527" max="11527" width="15.85546875" style="42" customWidth="1"/>
    <col min="11528" max="11528" width="22.7109375" style="42" customWidth="1"/>
    <col min="11529" max="11529" width="9.42578125" style="42" customWidth="1"/>
    <col min="11530" max="11530" width="11.28515625" style="42" customWidth="1"/>
    <col min="11531" max="11531" width="17.42578125" style="42" customWidth="1"/>
    <col min="11532" max="11532" width="53" style="42" customWidth="1"/>
    <col min="11533" max="11772" width="40.85546875" style="42"/>
    <col min="11773" max="11773" width="4.85546875" style="42" customWidth="1"/>
    <col min="11774" max="11774" width="6.42578125" style="42" customWidth="1"/>
    <col min="11775" max="11775" width="47.42578125" style="42" customWidth="1"/>
    <col min="11776" max="11776" width="9" style="42" customWidth="1"/>
    <col min="11777" max="11777" width="5.85546875" style="42" customWidth="1"/>
    <col min="11778" max="11778" width="17.140625" style="42" customWidth="1"/>
    <col min="11779" max="11779" width="11.140625" style="42" customWidth="1"/>
    <col min="11780" max="11780" width="11.7109375" style="42" customWidth="1"/>
    <col min="11781" max="11781" width="13.42578125" style="42" customWidth="1"/>
    <col min="11782" max="11782" width="16.28515625" style="42" customWidth="1"/>
    <col min="11783" max="11783" width="15.85546875" style="42" customWidth="1"/>
    <col min="11784" max="11784" width="22.7109375" style="42" customWidth="1"/>
    <col min="11785" max="11785" width="9.42578125" style="42" customWidth="1"/>
    <col min="11786" max="11786" width="11.28515625" style="42" customWidth="1"/>
    <col min="11787" max="11787" width="17.42578125" style="42" customWidth="1"/>
    <col min="11788" max="11788" width="53" style="42" customWidth="1"/>
    <col min="11789" max="12028" width="40.85546875" style="42"/>
    <col min="12029" max="12029" width="4.85546875" style="42" customWidth="1"/>
    <col min="12030" max="12030" width="6.42578125" style="42" customWidth="1"/>
    <col min="12031" max="12031" width="47.42578125" style="42" customWidth="1"/>
    <col min="12032" max="12032" width="9" style="42" customWidth="1"/>
    <col min="12033" max="12033" width="5.85546875" style="42" customWidth="1"/>
    <col min="12034" max="12034" width="17.140625" style="42" customWidth="1"/>
    <col min="12035" max="12035" width="11.140625" style="42" customWidth="1"/>
    <col min="12036" max="12036" width="11.7109375" style="42" customWidth="1"/>
    <col min="12037" max="12037" width="13.42578125" style="42" customWidth="1"/>
    <col min="12038" max="12038" width="16.28515625" style="42" customWidth="1"/>
    <col min="12039" max="12039" width="15.85546875" style="42" customWidth="1"/>
    <col min="12040" max="12040" width="22.7109375" style="42" customWidth="1"/>
    <col min="12041" max="12041" width="9.42578125" style="42" customWidth="1"/>
    <col min="12042" max="12042" width="11.28515625" style="42" customWidth="1"/>
    <col min="12043" max="12043" width="17.42578125" style="42" customWidth="1"/>
    <col min="12044" max="12044" width="53" style="42" customWidth="1"/>
    <col min="12045" max="12284" width="40.85546875" style="42"/>
    <col min="12285" max="12285" width="4.85546875" style="42" customWidth="1"/>
    <col min="12286" max="12286" width="6.42578125" style="42" customWidth="1"/>
    <col min="12287" max="12287" width="47.42578125" style="42" customWidth="1"/>
    <col min="12288" max="12288" width="9" style="42" customWidth="1"/>
    <col min="12289" max="12289" width="5.85546875" style="42" customWidth="1"/>
    <col min="12290" max="12290" width="17.140625" style="42" customWidth="1"/>
    <col min="12291" max="12291" width="11.140625" style="42" customWidth="1"/>
    <col min="12292" max="12292" width="11.7109375" style="42" customWidth="1"/>
    <col min="12293" max="12293" width="13.42578125" style="42" customWidth="1"/>
    <col min="12294" max="12294" width="16.28515625" style="42" customWidth="1"/>
    <col min="12295" max="12295" width="15.85546875" style="42" customWidth="1"/>
    <col min="12296" max="12296" width="22.7109375" style="42" customWidth="1"/>
    <col min="12297" max="12297" width="9.42578125" style="42" customWidth="1"/>
    <col min="12298" max="12298" width="11.28515625" style="42" customWidth="1"/>
    <col min="12299" max="12299" width="17.42578125" style="42" customWidth="1"/>
    <col min="12300" max="12300" width="53" style="42" customWidth="1"/>
    <col min="12301" max="12540" width="40.85546875" style="42"/>
    <col min="12541" max="12541" width="4.85546875" style="42" customWidth="1"/>
    <col min="12542" max="12542" width="6.42578125" style="42" customWidth="1"/>
    <col min="12543" max="12543" width="47.42578125" style="42" customWidth="1"/>
    <col min="12544" max="12544" width="9" style="42" customWidth="1"/>
    <col min="12545" max="12545" width="5.85546875" style="42" customWidth="1"/>
    <col min="12546" max="12546" width="17.140625" style="42" customWidth="1"/>
    <col min="12547" max="12547" width="11.140625" style="42" customWidth="1"/>
    <col min="12548" max="12548" width="11.7109375" style="42" customWidth="1"/>
    <col min="12549" max="12549" width="13.42578125" style="42" customWidth="1"/>
    <col min="12550" max="12550" width="16.28515625" style="42" customWidth="1"/>
    <col min="12551" max="12551" width="15.85546875" style="42" customWidth="1"/>
    <col min="12552" max="12552" width="22.7109375" style="42" customWidth="1"/>
    <col min="12553" max="12553" width="9.42578125" style="42" customWidth="1"/>
    <col min="12554" max="12554" width="11.28515625" style="42" customWidth="1"/>
    <col min="12555" max="12555" width="17.42578125" style="42" customWidth="1"/>
    <col min="12556" max="12556" width="53" style="42" customWidth="1"/>
    <col min="12557" max="12796" width="40.85546875" style="42"/>
    <col min="12797" max="12797" width="4.85546875" style="42" customWidth="1"/>
    <col min="12798" max="12798" width="6.42578125" style="42" customWidth="1"/>
    <col min="12799" max="12799" width="47.42578125" style="42" customWidth="1"/>
    <col min="12800" max="12800" width="9" style="42" customWidth="1"/>
    <col min="12801" max="12801" width="5.85546875" style="42" customWidth="1"/>
    <col min="12802" max="12802" width="17.140625" style="42" customWidth="1"/>
    <col min="12803" max="12803" width="11.140625" style="42" customWidth="1"/>
    <col min="12804" max="12804" width="11.7109375" style="42" customWidth="1"/>
    <col min="12805" max="12805" width="13.42578125" style="42" customWidth="1"/>
    <col min="12806" max="12806" width="16.28515625" style="42" customWidth="1"/>
    <col min="12807" max="12807" width="15.85546875" style="42" customWidth="1"/>
    <col min="12808" max="12808" width="22.7109375" style="42" customWidth="1"/>
    <col min="12809" max="12809" width="9.42578125" style="42" customWidth="1"/>
    <col min="12810" max="12810" width="11.28515625" style="42" customWidth="1"/>
    <col min="12811" max="12811" width="17.42578125" style="42" customWidth="1"/>
    <col min="12812" max="12812" width="53" style="42" customWidth="1"/>
    <col min="12813" max="13052" width="40.85546875" style="42"/>
    <col min="13053" max="13053" width="4.85546875" style="42" customWidth="1"/>
    <col min="13054" max="13054" width="6.42578125" style="42" customWidth="1"/>
    <col min="13055" max="13055" width="47.42578125" style="42" customWidth="1"/>
    <col min="13056" max="13056" width="9" style="42" customWidth="1"/>
    <col min="13057" max="13057" width="5.85546875" style="42" customWidth="1"/>
    <col min="13058" max="13058" width="17.140625" style="42" customWidth="1"/>
    <col min="13059" max="13059" width="11.140625" style="42" customWidth="1"/>
    <col min="13060" max="13060" width="11.7109375" style="42" customWidth="1"/>
    <col min="13061" max="13061" width="13.42578125" style="42" customWidth="1"/>
    <col min="13062" max="13062" width="16.28515625" style="42" customWidth="1"/>
    <col min="13063" max="13063" width="15.85546875" style="42" customWidth="1"/>
    <col min="13064" max="13064" width="22.7109375" style="42" customWidth="1"/>
    <col min="13065" max="13065" width="9.42578125" style="42" customWidth="1"/>
    <col min="13066" max="13066" width="11.28515625" style="42" customWidth="1"/>
    <col min="13067" max="13067" width="17.42578125" style="42" customWidth="1"/>
    <col min="13068" max="13068" width="53" style="42" customWidth="1"/>
    <col min="13069" max="13308" width="40.85546875" style="42"/>
    <col min="13309" max="13309" width="4.85546875" style="42" customWidth="1"/>
    <col min="13310" max="13310" width="6.42578125" style="42" customWidth="1"/>
    <col min="13311" max="13311" width="47.42578125" style="42" customWidth="1"/>
    <col min="13312" max="13312" width="9" style="42" customWidth="1"/>
    <col min="13313" max="13313" width="5.85546875" style="42" customWidth="1"/>
    <col min="13314" max="13314" width="17.140625" style="42" customWidth="1"/>
    <col min="13315" max="13315" width="11.140625" style="42" customWidth="1"/>
    <col min="13316" max="13316" width="11.7109375" style="42" customWidth="1"/>
    <col min="13317" max="13317" width="13.42578125" style="42" customWidth="1"/>
    <col min="13318" max="13318" width="16.28515625" style="42" customWidth="1"/>
    <col min="13319" max="13319" width="15.85546875" style="42" customWidth="1"/>
    <col min="13320" max="13320" width="22.7109375" style="42" customWidth="1"/>
    <col min="13321" max="13321" width="9.42578125" style="42" customWidth="1"/>
    <col min="13322" max="13322" width="11.28515625" style="42" customWidth="1"/>
    <col min="13323" max="13323" width="17.42578125" style="42" customWidth="1"/>
    <col min="13324" max="13324" width="53" style="42" customWidth="1"/>
    <col min="13325" max="13564" width="40.85546875" style="42"/>
    <col min="13565" max="13565" width="4.85546875" style="42" customWidth="1"/>
    <col min="13566" max="13566" width="6.42578125" style="42" customWidth="1"/>
    <col min="13567" max="13567" width="47.42578125" style="42" customWidth="1"/>
    <col min="13568" max="13568" width="9" style="42" customWidth="1"/>
    <col min="13569" max="13569" width="5.85546875" style="42" customWidth="1"/>
    <col min="13570" max="13570" width="17.140625" style="42" customWidth="1"/>
    <col min="13571" max="13571" width="11.140625" style="42" customWidth="1"/>
    <col min="13572" max="13572" width="11.7109375" style="42" customWidth="1"/>
    <col min="13573" max="13573" width="13.42578125" style="42" customWidth="1"/>
    <col min="13574" max="13574" width="16.28515625" style="42" customWidth="1"/>
    <col min="13575" max="13575" width="15.85546875" style="42" customWidth="1"/>
    <col min="13576" max="13576" width="22.7109375" style="42" customWidth="1"/>
    <col min="13577" max="13577" width="9.42578125" style="42" customWidth="1"/>
    <col min="13578" max="13578" width="11.28515625" style="42" customWidth="1"/>
    <col min="13579" max="13579" width="17.42578125" style="42" customWidth="1"/>
    <col min="13580" max="13580" width="53" style="42" customWidth="1"/>
    <col min="13581" max="13820" width="40.85546875" style="42"/>
    <col min="13821" max="13821" width="4.85546875" style="42" customWidth="1"/>
    <col min="13822" max="13822" width="6.42578125" style="42" customWidth="1"/>
    <col min="13823" max="13823" width="47.42578125" style="42" customWidth="1"/>
    <col min="13824" max="13824" width="9" style="42" customWidth="1"/>
    <col min="13825" max="13825" width="5.85546875" style="42" customWidth="1"/>
    <col min="13826" max="13826" width="17.140625" style="42" customWidth="1"/>
    <col min="13827" max="13827" width="11.140625" style="42" customWidth="1"/>
    <col min="13828" max="13828" width="11.7109375" style="42" customWidth="1"/>
    <col min="13829" max="13829" width="13.42578125" style="42" customWidth="1"/>
    <col min="13830" max="13830" width="16.28515625" style="42" customWidth="1"/>
    <col min="13831" max="13831" width="15.85546875" style="42" customWidth="1"/>
    <col min="13832" max="13832" width="22.7109375" style="42" customWidth="1"/>
    <col min="13833" max="13833" width="9.42578125" style="42" customWidth="1"/>
    <col min="13834" max="13834" width="11.28515625" style="42" customWidth="1"/>
    <col min="13835" max="13835" width="17.42578125" style="42" customWidth="1"/>
    <col min="13836" max="13836" width="53" style="42" customWidth="1"/>
    <col min="13837" max="14076" width="40.85546875" style="42"/>
    <col min="14077" max="14077" width="4.85546875" style="42" customWidth="1"/>
    <col min="14078" max="14078" width="6.42578125" style="42" customWidth="1"/>
    <col min="14079" max="14079" width="47.42578125" style="42" customWidth="1"/>
    <col min="14080" max="14080" width="9" style="42" customWidth="1"/>
    <col min="14081" max="14081" width="5.85546875" style="42" customWidth="1"/>
    <col min="14082" max="14082" width="17.140625" style="42" customWidth="1"/>
    <col min="14083" max="14083" width="11.140625" style="42" customWidth="1"/>
    <col min="14084" max="14084" width="11.7109375" style="42" customWidth="1"/>
    <col min="14085" max="14085" width="13.42578125" style="42" customWidth="1"/>
    <col min="14086" max="14086" width="16.28515625" style="42" customWidth="1"/>
    <col min="14087" max="14087" width="15.85546875" style="42" customWidth="1"/>
    <col min="14088" max="14088" width="22.7109375" style="42" customWidth="1"/>
    <col min="14089" max="14089" width="9.42578125" style="42" customWidth="1"/>
    <col min="14090" max="14090" width="11.28515625" style="42" customWidth="1"/>
    <col min="14091" max="14091" width="17.42578125" style="42" customWidth="1"/>
    <col min="14092" max="14092" width="53" style="42" customWidth="1"/>
    <col min="14093" max="14332" width="40.85546875" style="42"/>
    <col min="14333" max="14333" width="4.85546875" style="42" customWidth="1"/>
    <col min="14334" max="14334" width="6.42578125" style="42" customWidth="1"/>
    <col min="14335" max="14335" width="47.42578125" style="42" customWidth="1"/>
    <col min="14336" max="14336" width="9" style="42" customWidth="1"/>
    <col min="14337" max="14337" width="5.85546875" style="42" customWidth="1"/>
    <col min="14338" max="14338" width="17.140625" style="42" customWidth="1"/>
    <col min="14339" max="14339" width="11.140625" style="42" customWidth="1"/>
    <col min="14340" max="14340" width="11.7109375" style="42" customWidth="1"/>
    <col min="14341" max="14341" width="13.42578125" style="42" customWidth="1"/>
    <col min="14342" max="14342" width="16.28515625" style="42" customWidth="1"/>
    <col min="14343" max="14343" width="15.85546875" style="42" customWidth="1"/>
    <col min="14344" max="14344" width="22.7109375" style="42" customWidth="1"/>
    <col min="14345" max="14345" width="9.42578125" style="42" customWidth="1"/>
    <col min="14346" max="14346" width="11.28515625" style="42" customWidth="1"/>
    <col min="14347" max="14347" width="17.42578125" style="42" customWidth="1"/>
    <col min="14348" max="14348" width="53" style="42" customWidth="1"/>
    <col min="14349" max="14588" width="40.85546875" style="42"/>
    <col min="14589" max="14589" width="4.85546875" style="42" customWidth="1"/>
    <col min="14590" max="14590" width="6.42578125" style="42" customWidth="1"/>
    <col min="14591" max="14591" width="47.42578125" style="42" customWidth="1"/>
    <col min="14592" max="14592" width="9" style="42" customWidth="1"/>
    <col min="14593" max="14593" width="5.85546875" style="42" customWidth="1"/>
    <col min="14594" max="14594" width="17.140625" style="42" customWidth="1"/>
    <col min="14595" max="14595" width="11.140625" style="42" customWidth="1"/>
    <col min="14596" max="14596" width="11.7109375" style="42" customWidth="1"/>
    <col min="14597" max="14597" width="13.42578125" style="42" customWidth="1"/>
    <col min="14598" max="14598" width="16.28515625" style="42" customWidth="1"/>
    <col min="14599" max="14599" width="15.85546875" style="42" customWidth="1"/>
    <col min="14600" max="14600" width="22.7109375" style="42" customWidth="1"/>
    <col min="14601" max="14601" width="9.42578125" style="42" customWidth="1"/>
    <col min="14602" max="14602" width="11.28515625" style="42" customWidth="1"/>
    <col min="14603" max="14603" width="17.42578125" style="42" customWidth="1"/>
    <col min="14604" max="14604" width="53" style="42" customWidth="1"/>
    <col min="14605" max="14844" width="40.85546875" style="42"/>
    <col min="14845" max="14845" width="4.85546875" style="42" customWidth="1"/>
    <col min="14846" max="14846" width="6.42578125" style="42" customWidth="1"/>
    <col min="14847" max="14847" width="47.42578125" style="42" customWidth="1"/>
    <col min="14848" max="14848" width="9" style="42" customWidth="1"/>
    <col min="14849" max="14849" width="5.85546875" style="42" customWidth="1"/>
    <col min="14850" max="14850" width="17.140625" style="42" customWidth="1"/>
    <col min="14851" max="14851" width="11.140625" style="42" customWidth="1"/>
    <col min="14852" max="14852" width="11.7109375" style="42" customWidth="1"/>
    <col min="14853" max="14853" width="13.42578125" style="42" customWidth="1"/>
    <col min="14854" max="14854" width="16.28515625" style="42" customWidth="1"/>
    <col min="14855" max="14855" width="15.85546875" style="42" customWidth="1"/>
    <col min="14856" max="14856" width="22.7109375" style="42" customWidth="1"/>
    <col min="14857" max="14857" width="9.42578125" style="42" customWidth="1"/>
    <col min="14858" max="14858" width="11.28515625" style="42" customWidth="1"/>
    <col min="14859" max="14859" width="17.42578125" style="42" customWidth="1"/>
    <col min="14860" max="14860" width="53" style="42" customWidth="1"/>
    <col min="14861" max="15100" width="40.85546875" style="42"/>
    <col min="15101" max="15101" width="4.85546875" style="42" customWidth="1"/>
    <col min="15102" max="15102" width="6.42578125" style="42" customWidth="1"/>
    <col min="15103" max="15103" width="47.42578125" style="42" customWidth="1"/>
    <col min="15104" max="15104" width="9" style="42" customWidth="1"/>
    <col min="15105" max="15105" width="5.85546875" style="42" customWidth="1"/>
    <col min="15106" max="15106" width="17.140625" style="42" customWidth="1"/>
    <col min="15107" max="15107" width="11.140625" style="42" customWidth="1"/>
    <col min="15108" max="15108" width="11.7109375" style="42" customWidth="1"/>
    <col min="15109" max="15109" width="13.42578125" style="42" customWidth="1"/>
    <col min="15110" max="15110" width="16.28515625" style="42" customWidth="1"/>
    <col min="15111" max="15111" width="15.85546875" style="42" customWidth="1"/>
    <col min="15112" max="15112" width="22.7109375" style="42" customWidth="1"/>
    <col min="15113" max="15113" width="9.42578125" style="42" customWidth="1"/>
    <col min="15114" max="15114" width="11.28515625" style="42" customWidth="1"/>
    <col min="15115" max="15115" width="17.42578125" style="42" customWidth="1"/>
    <col min="15116" max="15116" width="53" style="42" customWidth="1"/>
    <col min="15117" max="15356" width="40.85546875" style="42"/>
    <col min="15357" max="15357" width="4.85546875" style="42" customWidth="1"/>
    <col min="15358" max="15358" width="6.42578125" style="42" customWidth="1"/>
    <col min="15359" max="15359" width="47.42578125" style="42" customWidth="1"/>
    <col min="15360" max="15360" width="9" style="42" customWidth="1"/>
    <col min="15361" max="15361" width="5.85546875" style="42" customWidth="1"/>
    <col min="15362" max="15362" width="17.140625" style="42" customWidth="1"/>
    <col min="15363" max="15363" width="11.140625" style="42" customWidth="1"/>
    <col min="15364" max="15364" width="11.7109375" style="42" customWidth="1"/>
    <col min="15365" max="15365" width="13.42578125" style="42" customWidth="1"/>
    <col min="15366" max="15366" width="16.28515625" style="42" customWidth="1"/>
    <col min="15367" max="15367" width="15.85546875" style="42" customWidth="1"/>
    <col min="15368" max="15368" width="22.7109375" style="42" customWidth="1"/>
    <col min="15369" max="15369" width="9.42578125" style="42" customWidth="1"/>
    <col min="15370" max="15370" width="11.28515625" style="42" customWidth="1"/>
    <col min="15371" max="15371" width="17.42578125" style="42" customWidth="1"/>
    <col min="15372" max="15372" width="53" style="42" customWidth="1"/>
    <col min="15373" max="15612" width="40.85546875" style="42"/>
    <col min="15613" max="15613" width="4.85546875" style="42" customWidth="1"/>
    <col min="15614" max="15614" width="6.42578125" style="42" customWidth="1"/>
    <col min="15615" max="15615" width="47.42578125" style="42" customWidth="1"/>
    <col min="15616" max="15616" width="9" style="42" customWidth="1"/>
    <col min="15617" max="15617" width="5.85546875" style="42" customWidth="1"/>
    <col min="15618" max="15618" width="17.140625" style="42" customWidth="1"/>
    <col min="15619" max="15619" width="11.140625" style="42" customWidth="1"/>
    <col min="15620" max="15620" width="11.7109375" style="42" customWidth="1"/>
    <col min="15621" max="15621" width="13.42578125" style="42" customWidth="1"/>
    <col min="15622" max="15622" width="16.28515625" style="42" customWidth="1"/>
    <col min="15623" max="15623" width="15.85546875" style="42" customWidth="1"/>
    <col min="15624" max="15624" width="22.7109375" style="42" customWidth="1"/>
    <col min="15625" max="15625" width="9.42578125" style="42" customWidth="1"/>
    <col min="15626" max="15626" width="11.28515625" style="42" customWidth="1"/>
    <col min="15627" max="15627" width="17.42578125" style="42" customWidth="1"/>
    <col min="15628" max="15628" width="53" style="42" customWidth="1"/>
    <col min="15629" max="15868" width="40.85546875" style="42"/>
    <col min="15869" max="15869" width="4.85546875" style="42" customWidth="1"/>
    <col min="15870" max="15870" width="6.42578125" style="42" customWidth="1"/>
    <col min="15871" max="15871" width="47.42578125" style="42" customWidth="1"/>
    <col min="15872" max="15872" width="9" style="42" customWidth="1"/>
    <col min="15873" max="15873" width="5.85546875" style="42" customWidth="1"/>
    <col min="15874" max="15874" width="17.140625" style="42" customWidth="1"/>
    <col min="15875" max="15875" width="11.140625" style="42" customWidth="1"/>
    <col min="15876" max="15876" width="11.7109375" style="42" customWidth="1"/>
    <col min="15877" max="15877" width="13.42578125" style="42" customWidth="1"/>
    <col min="15878" max="15878" width="16.28515625" style="42" customWidth="1"/>
    <col min="15879" max="15879" width="15.85546875" style="42" customWidth="1"/>
    <col min="15880" max="15880" width="22.7109375" style="42" customWidth="1"/>
    <col min="15881" max="15881" width="9.42578125" style="42" customWidth="1"/>
    <col min="15882" max="15882" width="11.28515625" style="42" customWidth="1"/>
    <col min="15883" max="15883" width="17.42578125" style="42" customWidth="1"/>
    <col min="15884" max="15884" width="53" style="42" customWidth="1"/>
    <col min="15885" max="16124" width="40.85546875" style="42"/>
    <col min="16125" max="16125" width="4.85546875" style="42" customWidth="1"/>
    <col min="16126" max="16126" width="6.42578125" style="42" customWidth="1"/>
    <col min="16127" max="16127" width="47.42578125" style="42" customWidth="1"/>
    <col min="16128" max="16128" width="9" style="42" customWidth="1"/>
    <col min="16129" max="16129" width="5.85546875" style="42" customWidth="1"/>
    <col min="16130" max="16130" width="17.140625" style="42" customWidth="1"/>
    <col min="16131" max="16131" width="11.140625" style="42" customWidth="1"/>
    <col min="16132" max="16132" width="11.7109375" style="42" customWidth="1"/>
    <col min="16133" max="16133" width="13.42578125" style="42" customWidth="1"/>
    <col min="16134" max="16134" width="16.28515625" style="42" customWidth="1"/>
    <col min="16135" max="16135" width="15.85546875" style="42" customWidth="1"/>
    <col min="16136" max="16136" width="22.7109375" style="42" customWidth="1"/>
    <col min="16137" max="16137" width="9.42578125" style="42" customWidth="1"/>
    <col min="16138" max="16138" width="11.28515625" style="42" customWidth="1"/>
    <col min="16139" max="16139" width="17.42578125" style="42" customWidth="1"/>
    <col min="16140" max="16140" width="53" style="42" customWidth="1"/>
    <col min="16141" max="16384" width="40.85546875" style="42"/>
  </cols>
  <sheetData>
    <row r="1" spans="1:17" ht="15" customHeight="1" x14ac:dyDescent="0.2">
      <c r="B1" s="48"/>
    </row>
    <row r="2" spans="1:17" ht="18.75" x14ac:dyDescent="0.2">
      <c r="B2" s="41" t="s">
        <v>78</v>
      </c>
    </row>
    <row r="4" spans="1:17" ht="45.75" customHeight="1" x14ac:dyDescent="0.2">
      <c r="B4" s="94" t="s">
        <v>95</v>
      </c>
      <c r="C4" s="95"/>
      <c r="D4" s="95"/>
      <c r="E4" s="95"/>
      <c r="F4" s="95"/>
      <c r="G4" s="95"/>
      <c r="H4" s="95"/>
      <c r="I4" s="95"/>
      <c r="J4" s="95"/>
      <c r="K4" s="95"/>
      <c r="L4" s="96"/>
      <c r="M4" s="97" t="s">
        <v>31</v>
      </c>
      <c r="N4" s="98"/>
      <c r="O4" s="99"/>
      <c r="P4" s="99"/>
      <c r="Q4" s="100"/>
    </row>
    <row r="5" spans="1:17" ht="54.95" customHeight="1" thickBot="1" x14ac:dyDescent="0.25">
      <c r="A5" s="43"/>
      <c r="B5" s="44"/>
      <c r="C5" s="44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  <c r="J5" s="44" t="s">
        <v>39</v>
      </c>
      <c r="K5" s="44" t="s">
        <v>40</v>
      </c>
      <c r="L5" s="44" t="s">
        <v>41</v>
      </c>
      <c r="M5" s="44" t="s">
        <v>42</v>
      </c>
      <c r="N5" s="44" t="s">
        <v>43</v>
      </c>
      <c r="O5" s="44" t="s">
        <v>44</v>
      </c>
      <c r="P5" s="44" t="s">
        <v>45</v>
      </c>
      <c r="Q5" s="44" t="s">
        <v>46</v>
      </c>
    </row>
    <row r="6" spans="1:17" x14ac:dyDescent="0.2">
      <c r="A6" s="43"/>
      <c r="B6" s="45" t="s">
        <v>11</v>
      </c>
      <c r="C6" s="49" t="s">
        <v>79</v>
      </c>
      <c r="D6" s="50">
        <v>1</v>
      </c>
      <c r="E6" s="68">
        <v>2.6</v>
      </c>
      <c r="F6" s="69"/>
      <c r="G6" s="70"/>
      <c r="H6" s="71">
        <v>3.22</v>
      </c>
      <c r="I6" s="72"/>
      <c r="J6" s="70"/>
      <c r="K6" s="72"/>
      <c r="L6" s="78"/>
      <c r="M6" s="54">
        <v>2.9489234330926002</v>
      </c>
      <c r="N6" s="54">
        <v>2.6953429689189385</v>
      </c>
      <c r="O6" s="55">
        <f>(M6/N6)-1</f>
        <v>9.4080963757784408E-2</v>
      </c>
      <c r="P6" s="53">
        <v>99.330379739612695</v>
      </c>
      <c r="Q6" s="53" t="s">
        <v>100</v>
      </c>
    </row>
    <row r="7" spans="1:17" x14ac:dyDescent="0.2">
      <c r="A7" s="43"/>
      <c r="B7" s="46" t="s">
        <v>12</v>
      </c>
      <c r="C7" s="49" t="s">
        <v>80</v>
      </c>
      <c r="D7" s="50">
        <v>2</v>
      </c>
      <c r="E7" s="73">
        <v>2.9020000000000001</v>
      </c>
      <c r="F7" s="73">
        <v>0.19400000000000001</v>
      </c>
      <c r="G7" s="73"/>
      <c r="H7" s="74">
        <v>3.22</v>
      </c>
      <c r="I7" s="75"/>
      <c r="J7" s="76"/>
      <c r="K7" s="75"/>
      <c r="L7" s="79"/>
      <c r="M7" s="54">
        <v>1.7589145717492241</v>
      </c>
      <c r="N7" s="54">
        <v>1.5833237636286437</v>
      </c>
      <c r="O7" s="55">
        <f>(M7/N7)-1</f>
        <v>0.11090012804340366</v>
      </c>
      <c r="P7" s="53">
        <v>95.979780817552538</v>
      </c>
      <c r="Q7" s="53" t="s">
        <v>106</v>
      </c>
    </row>
    <row r="8" spans="1:17" x14ac:dyDescent="0.2">
      <c r="A8" s="43"/>
      <c r="B8" s="46" t="s">
        <v>13</v>
      </c>
      <c r="C8" s="49" t="s">
        <v>81</v>
      </c>
      <c r="D8" s="50">
        <v>2</v>
      </c>
      <c r="E8" s="73">
        <v>0.25700000000000001</v>
      </c>
      <c r="F8" s="73"/>
      <c r="G8" s="73"/>
      <c r="H8" s="74"/>
      <c r="I8" s="75"/>
      <c r="J8" s="76"/>
      <c r="K8" s="75"/>
      <c r="L8" s="79"/>
      <c r="M8" s="54">
        <v>0.25700000000000006</v>
      </c>
      <c r="N8" s="54">
        <v>0.25700000000000006</v>
      </c>
      <c r="O8" s="55">
        <f>(M8/N8)-1</f>
        <v>0</v>
      </c>
      <c r="P8" s="53">
        <v>8.4918534198284625</v>
      </c>
      <c r="Q8" s="53" t="s">
        <v>101</v>
      </c>
    </row>
    <row r="9" spans="1:17" x14ac:dyDescent="0.2">
      <c r="A9" s="43"/>
      <c r="B9" s="46" t="s">
        <v>14</v>
      </c>
      <c r="C9" s="49" t="s">
        <v>82</v>
      </c>
      <c r="D9" s="50">
        <v>3</v>
      </c>
      <c r="E9" s="73">
        <v>2.23</v>
      </c>
      <c r="F9" s="73"/>
      <c r="G9" s="73"/>
      <c r="H9" s="74">
        <v>3.22</v>
      </c>
      <c r="I9" s="75"/>
      <c r="J9" s="76"/>
      <c r="K9" s="75"/>
      <c r="L9" s="79"/>
      <c r="M9" s="54">
        <v>2.3192949359884176</v>
      </c>
      <c r="N9" s="54">
        <v>2.0911950651196283</v>
      </c>
      <c r="O9" s="55">
        <f t="shared" ref="O9:O32" si="0">(M9/N9)-1</f>
        <v>0.10907632419060853</v>
      </c>
      <c r="P9" s="53">
        <v>305.26561311615325</v>
      </c>
      <c r="Q9" s="53" t="s">
        <v>100</v>
      </c>
    </row>
    <row r="10" spans="1:17" x14ac:dyDescent="0.2">
      <c r="A10" s="43"/>
      <c r="B10" s="46" t="s">
        <v>15</v>
      </c>
      <c r="C10" s="49" t="s">
        <v>83</v>
      </c>
      <c r="D10" s="50">
        <v>4</v>
      </c>
      <c r="E10" s="73">
        <v>2.37</v>
      </c>
      <c r="F10" s="73">
        <v>0.16200000000000001</v>
      </c>
      <c r="G10" s="73"/>
      <c r="H10" s="74">
        <v>3.22</v>
      </c>
      <c r="I10" s="75"/>
      <c r="J10" s="76"/>
      <c r="K10" s="75"/>
      <c r="L10" s="79"/>
      <c r="M10" s="54">
        <v>1.7973410487452539</v>
      </c>
      <c r="N10" s="54">
        <v>1.6236463848970828</v>
      </c>
      <c r="O10" s="55">
        <f t="shared" si="0"/>
        <v>0.10697813604233852</v>
      </c>
      <c r="P10" s="53">
        <v>438.01778064923718</v>
      </c>
      <c r="Q10" s="53" t="s">
        <v>100</v>
      </c>
    </row>
    <row r="11" spans="1:17" x14ac:dyDescent="0.2">
      <c r="A11" s="43"/>
      <c r="B11" s="46" t="s">
        <v>16</v>
      </c>
      <c r="C11" s="49" t="s">
        <v>84</v>
      </c>
      <c r="D11" s="50">
        <v>4</v>
      </c>
      <c r="E11" s="73">
        <v>0.182</v>
      </c>
      <c r="F11" s="73"/>
      <c r="G11" s="73"/>
      <c r="H11" s="74"/>
      <c r="I11" s="75"/>
      <c r="J11" s="76"/>
      <c r="K11" s="75"/>
      <c r="L11" s="79"/>
      <c r="M11" s="54">
        <v>0.18200000000000002</v>
      </c>
      <c r="N11" s="54">
        <v>0.186</v>
      </c>
      <c r="O11" s="55">
        <f t="shared" si="0"/>
        <v>-2.1505376344085891E-2</v>
      </c>
      <c r="P11" s="53">
        <v>9.7828900689347584</v>
      </c>
      <c r="Q11" s="53" t="s">
        <v>101</v>
      </c>
    </row>
    <row r="12" spans="1:17" x14ac:dyDescent="0.2">
      <c r="A12" s="43"/>
      <c r="B12" s="46" t="s">
        <v>17</v>
      </c>
      <c r="C12" s="49" t="s">
        <v>85</v>
      </c>
      <c r="D12" s="50" t="s">
        <v>77</v>
      </c>
      <c r="E12" s="73">
        <v>2.3260000000000001</v>
      </c>
      <c r="F12" s="73">
        <v>0.14599999999999999</v>
      </c>
      <c r="G12" s="73"/>
      <c r="H12" s="74">
        <v>20.22</v>
      </c>
      <c r="I12" s="75"/>
      <c r="J12" s="76"/>
      <c r="K12" s="75"/>
      <c r="L12" s="79"/>
      <c r="M12" s="54">
        <v>1.997849911284753</v>
      </c>
      <c r="N12" s="54">
        <v>1.8041822844964681</v>
      </c>
      <c r="O12" s="55">
        <f t="shared" si="0"/>
        <v>0.10734371379903873</v>
      </c>
      <c r="P12" s="53">
        <v>1950.7938525249197</v>
      </c>
      <c r="Q12" s="53" t="s">
        <v>100</v>
      </c>
    </row>
    <row r="13" spans="1:17" x14ac:dyDescent="0.2">
      <c r="A13" s="43"/>
      <c r="B13" s="46" t="s">
        <v>18</v>
      </c>
      <c r="C13" s="49" t="s">
        <v>86</v>
      </c>
      <c r="D13" s="50" t="s">
        <v>77</v>
      </c>
      <c r="E13" s="73">
        <v>2.056</v>
      </c>
      <c r="F13" s="73">
        <v>0.122</v>
      </c>
      <c r="G13" s="73"/>
      <c r="H13" s="74">
        <v>56.12</v>
      </c>
      <c r="I13" s="75"/>
      <c r="J13" s="76"/>
      <c r="K13" s="75"/>
      <c r="L13" s="79"/>
      <c r="M13" s="54">
        <v>1.8254564603673555</v>
      </c>
      <c r="N13" s="54">
        <v>1.5844984684997054</v>
      </c>
      <c r="O13" s="55">
        <f t="shared" si="0"/>
        <v>0.15207208883944401</v>
      </c>
      <c r="P13" s="53">
        <v>1804.9058336044022</v>
      </c>
      <c r="Q13" s="53" t="s">
        <v>107</v>
      </c>
    </row>
    <row r="14" spans="1:17" x14ac:dyDescent="0.2">
      <c r="A14" s="43"/>
      <c r="B14" s="46" t="s">
        <v>19</v>
      </c>
      <c r="C14" s="49"/>
      <c r="D14" s="50" t="s">
        <v>77</v>
      </c>
      <c r="E14" s="73">
        <v>1.498</v>
      </c>
      <c r="F14" s="73">
        <v>6.9000000000000006E-2</v>
      </c>
      <c r="G14" s="73"/>
      <c r="H14" s="74">
        <v>163.52000000000001</v>
      </c>
      <c r="I14" s="75"/>
      <c r="J14" s="76"/>
      <c r="K14" s="75"/>
      <c r="L14" s="57" t="s">
        <v>104</v>
      </c>
      <c r="M14" s="54">
        <v>1.6594907117373987</v>
      </c>
      <c r="N14" s="54">
        <v>1.4007731498500335</v>
      </c>
      <c r="O14" s="55">
        <f t="shared" si="0"/>
        <v>0.1846962600011739</v>
      </c>
      <c r="P14" s="53">
        <v>2104.3882607640812</v>
      </c>
      <c r="Q14" s="53" t="s">
        <v>108</v>
      </c>
    </row>
    <row r="15" spans="1:17" x14ac:dyDescent="0.2">
      <c r="A15" s="43"/>
      <c r="B15" s="46" t="s">
        <v>92</v>
      </c>
      <c r="C15" s="49">
        <v>821</v>
      </c>
      <c r="D15" s="50"/>
      <c r="E15" s="73">
        <v>15.913</v>
      </c>
      <c r="F15" s="73">
        <v>1.48</v>
      </c>
      <c r="G15" s="73">
        <v>0.189</v>
      </c>
      <c r="H15" s="74">
        <v>3.22</v>
      </c>
      <c r="I15" s="75"/>
      <c r="J15" s="76"/>
      <c r="K15" s="75"/>
      <c r="L15" s="80"/>
      <c r="M15" s="54" t="s">
        <v>103</v>
      </c>
      <c r="N15" s="54"/>
      <c r="O15" s="55"/>
      <c r="P15" s="53" t="s">
        <v>103</v>
      </c>
      <c r="Q15" s="53"/>
    </row>
    <row r="16" spans="1:17" x14ac:dyDescent="0.2">
      <c r="A16" s="43"/>
      <c r="B16" s="46" t="s">
        <v>93</v>
      </c>
      <c r="C16" s="49">
        <v>831</v>
      </c>
      <c r="D16" s="50"/>
      <c r="E16" s="73">
        <v>14.284000000000001</v>
      </c>
      <c r="F16" s="73">
        <v>1.2949999999999999</v>
      </c>
      <c r="G16" s="73">
        <v>0.16400000000000001</v>
      </c>
      <c r="H16" s="74">
        <v>3.22</v>
      </c>
      <c r="I16" s="75"/>
      <c r="J16" s="76"/>
      <c r="K16" s="75"/>
      <c r="L16" s="80"/>
      <c r="M16" s="54" t="s">
        <v>103</v>
      </c>
      <c r="N16" s="54"/>
      <c r="O16" s="55"/>
      <c r="P16" s="53" t="s">
        <v>103</v>
      </c>
      <c r="Q16" s="53"/>
    </row>
    <row r="17" spans="1:17" x14ac:dyDescent="0.2">
      <c r="A17" s="43"/>
      <c r="B17" s="46" t="s">
        <v>20</v>
      </c>
      <c r="C17" s="49">
        <v>801</v>
      </c>
      <c r="D17" s="50"/>
      <c r="E17" s="73">
        <v>11.332000000000001</v>
      </c>
      <c r="F17" s="73">
        <v>0.93200000000000005</v>
      </c>
      <c r="G17" s="73">
        <v>0.11700000000000001</v>
      </c>
      <c r="H17" s="74">
        <v>12.37</v>
      </c>
      <c r="I17" s="74">
        <v>3.01</v>
      </c>
      <c r="J17" s="77">
        <v>0.32900000000000001</v>
      </c>
      <c r="K17" s="74">
        <f>+I17</f>
        <v>3.01</v>
      </c>
      <c r="L17" s="81"/>
      <c r="M17" s="54">
        <v>2.2333167363569517</v>
      </c>
      <c r="N17" s="54">
        <v>2.0322097880900043</v>
      </c>
      <c r="O17" s="55">
        <f t="shared" si="0"/>
        <v>9.895973803765612E-2</v>
      </c>
      <c r="P17" s="53">
        <v>6561.5396726884437</v>
      </c>
      <c r="Q17" s="53" t="s">
        <v>100</v>
      </c>
    </row>
    <row r="18" spans="1:17" x14ac:dyDescent="0.2">
      <c r="A18" s="43"/>
      <c r="B18" s="46" t="s">
        <v>21</v>
      </c>
      <c r="C18" s="49">
        <v>802</v>
      </c>
      <c r="D18" s="50"/>
      <c r="E18" s="73">
        <v>9.7330000000000005</v>
      </c>
      <c r="F18" s="73">
        <v>0.72299999999999998</v>
      </c>
      <c r="G18" s="73">
        <v>8.8999999999999996E-2</v>
      </c>
      <c r="H18" s="74">
        <v>39.72</v>
      </c>
      <c r="I18" s="74">
        <v>2.93</v>
      </c>
      <c r="J18" s="77">
        <v>0.26700000000000002</v>
      </c>
      <c r="K18" s="74">
        <f t="shared" ref="K18:K19" si="1">+I18</f>
        <v>2.93</v>
      </c>
      <c r="L18" s="81"/>
      <c r="M18" s="54">
        <v>1.9287891143250968</v>
      </c>
      <c r="N18" s="54">
        <v>1.7330334311438931</v>
      </c>
      <c r="O18" s="55">
        <f t="shared" si="0"/>
        <v>0.11295551468501941</v>
      </c>
      <c r="P18" s="53">
        <v>13216.592449538612</v>
      </c>
      <c r="Q18" s="53" t="s">
        <v>100</v>
      </c>
    </row>
    <row r="19" spans="1:17" x14ac:dyDescent="0.2">
      <c r="A19" s="43"/>
      <c r="B19" s="46" t="s">
        <v>22</v>
      </c>
      <c r="C19" s="49">
        <v>803</v>
      </c>
      <c r="D19" s="50"/>
      <c r="E19" s="73">
        <v>7.7229999999999999</v>
      </c>
      <c r="F19" s="73">
        <v>0.48899999999999999</v>
      </c>
      <c r="G19" s="73">
        <v>5.8000000000000003E-2</v>
      </c>
      <c r="H19" s="74">
        <v>87.35</v>
      </c>
      <c r="I19" s="74">
        <v>2.62</v>
      </c>
      <c r="J19" s="77">
        <v>0.192</v>
      </c>
      <c r="K19" s="74">
        <f t="shared" si="1"/>
        <v>2.62</v>
      </c>
      <c r="L19" s="81"/>
      <c r="M19" s="54">
        <v>1.344730402813793</v>
      </c>
      <c r="N19" s="54">
        <v>1.1405950968102663</v>
      </c>
      <c r="O19" s="55">
        <f t="shared" si="0"/>
        <v>0.17897263154506082</v>
      </c>
      <c r="P19" s="53">
        <v>32685.938103741439</v>
      </c>
      <c r="Q19" s="53" t="s">
        <v>100</v>
      </c>
    </row>
    <row r="20" spans="1:17" x14ac:dyDescent="0.2">
      <c r="A20" s="43"/>
      <c r="B20" s="46" t="s">
        <v>73</v>
      </c>
      <c r="C20" s="51">
        <v>761</v>
      </c>
      <c r="D20" s="50">
        <v>8</v>
      </c>
      <c r="E20" s="73">
        <v>2.98</v>
      </c>
      <c r="F20" s="73"/>
      <c r="G20" s="73"/>
      <c r="H20" s="74"/>
      <c r="I20" s="75"/>
      <c r="J20" s="76"/>
      <c r="K20" s="75"/>
      <c r="L20" s="79" t="s">
        <v>105</v>
      </c>
      <c r="M20" s="54">
        <v>2.9800000000000004</v>
      </c>
      <c r="N20" s="54">
        <v>2.9750000000000001</v>
      </c>
      <c r="O20" s="55">
        <f t="shared" si="0"/>
        <v>1.6806722689077791E-3</v>
      </c>
      <c r="P20" s="53">
        <v>4622.9591279056121</v>
      </c>
      <c r="Q20" s="53" t="s">
        <v>106</v>
      </c>
    </row>
    <row r="21" spans="1:17" x14ac:dyDescent="0.2">
      <c r="A21" s="43"/>
      <c r="B21" s="46" t="s">
        <v>74</v>
      </c>
      <c r="C21" s="51">
        <v>771</v>
      </c>
      <c r="D21" s="50">
        <v>1</v>
      </c>
      <c r="E21" s="73">
        <v>3.448</v>
      </c>
      <c r="F21" s="73"/>
      <c r="G21" s="73"/>
      <c r="H21" s="74"/>
      <c r="I21" s="75"/>
      <c r="J21" s="76"/>
      <c r="K21" s="75"/>
      <c r="L21" s="79" t="s">
        <v>105</v>
      </c>
      <c r="M21" s="54">
        <v>3.448</v>
      </c>
      <c r="N21" s="54">
        <v>3.3340000000000001</v>
      </c>
      <c r="O21" s="55">
        <f t="shared" si="0"/>
        <v>3.4193161367726432E-2</v>
      </c>
      <c r="P21" s="53">
        <v>1133.4640302470036</v>
      </c>
      <c r="Q21" s="53" t="s">
        <v>106</v>
      </c>
    </row>
    <row r="22" spans="1:17" x14ac:dyDescent="0.2">
      <c r="A22" s="43"/>
      <c r="B22" s="46" t="s">
        <v>75</v>
      </c>
      <c r="C22" s="51">
        <v>781</v>
      </c>
      <c r="D22" s="50">
        <v>1</v>
      </c>
      <c r="E22" s="73">
        <v>5.0910000000000002</v>
      </c>
      <c r="F22" s="73"/>
      <c r="G22" s="73"/>
      <c r="H22" s="74"/>
      <c r="I22" s="75"/>
      <c r="J22" s="76"/>
      <c r="K22" s="75"/>
      <c r="L22" s="79" t="s">
        <v>105</v>
      </c>
      <c r="M22" s="54">
        <v>5.0910000000000002</v>
      </c>
      <c r="N22" s="54">
        <v>4.8109999999999999</v>
      </c>
      <c r="O22" s="55">
        <f t="shared" si="0"/>
        <v>5.8199958428601262E-2</v>
      </c>
      <c r="P22" s="53">
        <v>1948.7751756452055</v>
      </c>
      <c r="Q22" s="53" t="s">
        <v>106</v>
      </c>
    </row>
    <row r="23" spans="1:17" x14ac:dyDescent="0.2">
      <c r="A23" s="43"/>
      <c r="B23" s="46" t="s">
        <v>76</v>
      </c>
      <c r="C23" s="51">
        <v>791</v>
      </c>
      <c r="D23" s="50">
        <v>1</v>
      </c>
      <c r="E23" s="73">
        <v>2.74</v>
      </c>
      <c r="F23" s="73"/>
      <c r="G23" s="73"/>
      <c r="H23" s="74"/>
      <c r="I23" s="75"/>
      <c r="J23" s="76"/>
      <c r="K23" s="75"/>
      <c r="L23" s="79" t="s">
        <v>105</v>
      </c>
      <c r="M23" s="54">
        <v>2.7400000000000007</v>
      </c>
      <c r="N23" s="54" t="s">
        <v>103</v>
      </c>
      <c r="O23" s="56"/>
      <c r="P23" s="53">
        <v>2.1720542128232627</v>
      </c>
      <c r="Q23" s="53" t="s">
        <v>100</v>
      </c>
    </row>
    <row r="24" spans="1:17" x14ac:dyDescent="0.2">
      <c r="A24" s="43"/>
      <c r="B24" s="46" t="s">
        <v>23</v>
      </c>
      <c r="C24" s="49">
        <v>811</v>
      </c>
      <c r="D24" s="50"/>
      <c r="E24" s="73">
        <v>35.926000000000002</v>
      </c>
      <c r="F24" s="73">
        <v>2.5569999999999999</v>
      </c>
      <c r="G24" s="73">
        <v>1.657</v>
      </c>
      <c r="H24" s="74"/>
      <c r="I24" s="75"/>
      <c r="J24" s="76"/>
      <c r="K24" s="75"/>
      <c r="L24" s="79"/>
      <c r="M24" s="54">
        <v>3.6500812288858375</v>
      </c>
      <c r="N24" s="54">
        <v>3.3854925389820028</v>
      </c>
      <c r="O24" s="55">
        <f t="shared" si="0"/>
        <v>7.8153676860087007E-2</v>
      </c>
      <c r="P24" s="53">
        <v>416992.30877968541</v>
      </c>
      <c r="Q24" s="53" t="s">
        <v>106</v>
      </c>
    </row>
    <row r="25" spans="1:17" ht="15" customHeight="1" x14ac:dyDescent="0.2">
      <c r="A25" s="43"/>
      <c r="B25" s="46" t="s">
        <v>47</v>
      </c>
      <c r="C25" s="49">
        <v>961</v>
      </c>
      <c r="D25" s="50">
        <v>8</v>
      </c>
      <c r="E25" s="73">
        <v>-0.873</v>
      </c>
      <c r="F25" s="73"/>
      <c r="G25" s="73"/>
      <c r="H25" s="74"/>
      <c r="I25" s="75"/>
      <c r="J25" s="76"/>
      <c r="K25" s="75"/>
      <c r="L25" s="79"/>
      <c r="M25" s="54">
        <v>-0.87300000000000022</v>
      </c>
      <c r="N25" s="54">
        <v>-1.0269999999999999</v>
      </c>
      <c r="O25" s="55">
        <f t="shared" si="0"/>
        <v>-0.14995131450827626</v>
      </c>
      <c r="P25" s="53">
        <v>-109.17530534255498</v>
      </c>
      <c r="Q25" s="58"/>
    </row>
    <row r="26" spans="1:17" ht="15" customHeight="1" x14ac:dyDescent="0.2">
      <c r="A26" s="43"/>
      <c r="B26" s="46" t="s">
        <v>48</v>
      </c>
      <c r="C26" s="49">
        <v>962</v>
      </c>
      <c r="D26" s="50">
        <v>8</v>
      </c>
      <c r="E26" s="73">
        <v>-0.69299999999999995</v>
      </c>
      <c r="F26" s="73"/>
      <c r="G26" s="73"/>
      <c r="H26" s="74"/>
      <c r="I26" s="75"/>
      <c r="J26" s="76"/>
      <c r="K26" s="75"/>
      <c r="L26" s="79"/>
      <c r="M26" s="54" t="s">
        <v>103</v>
      </c>
      <c r="N26" s="54" t="s">
        <v>103</v>
      </c>
      <c r="O26" s="56"/>
      <c r="P26" s="53" t="s">
        <v>103</v>
      </c>
      <c r="Q26" s="58"/>
    </row>
    <row r="27" spans="1:17" x14ac:dyDescent="0.2">
      <c r="A27" s="43"/>
      <c r="B27" s="46" t="s">
        <v>49</v>
      </c>
      <c r="C27" s="49">
        <v>971</v>
      </c>
      <c r="D27" s="50"/>
      <c r="E27" s="73">
        <v>-0.873</v>
      </c>
      <c r="F27" s="73"/>
      <c r="G27" s="73"/>
      <c r="H27" s="74"/>
      <c r="I27" s="75"/>
      <c r="J27" s="77">
        <v>0.183</v>
      </c>
      <c r="K27" s="75"/>
      <c r="L27" s="79"/>
      <c r="M27" s="54">
        <v>-0.86408884780682582</v>
      </c>
      <c r="N27" s="54">
        <v>-1.0184015112118001</v>
      </c>
      <c r="O27" s="55">
        <f t="shared" si="0"/>
        <v>-0.15152438572224525</v>
      </c>
      <c r="P27" s="53">
        <v>-1242.82808657593</v>
      </c>
      <c r="Q27" s="58"/>
    </row>
    <row r="28" spans="1:17" ht="15" customHeight="1" x14ac:dyDescent="0.2">
      <c r="A28" s="43"/>
      <c r="B28" s="46" t="s">
        <v>50</v>
      </c>
      <c r="C28" s="49">
        <v>981</v>
      </c>
      <c r="D28" s="50"/>
      <c r="E28" s="73">
        <v>-6.3129999999999997</v>
      </c>
      <c r="F28" s="73">
        <v>-0.82899999999999996</v>
      </c>
      <c r="G28" s="73">
        <v>-0.111</v>
      </c>
      <c r="H28" s="74"/>
      <c r="I28" s="75"/>
      <c r="J28" s="77">
        <v>0.183</v>
      </c>
      <c r="K28" s="75"/>
      <c r="L28" s="79"/>
      <c r="M28" s="54">
        <v>-0.77467742746484625</v>
      </c>
      <c r="N28" s="54">
        <v>-1.2496430165419081</v>
      </c>
      <c r="O28" s="55">
        <f t="shared" si="0"/>
        <v>-0.38008101737039823</v>
      </c>
      <c r="P28" s="53">
        <v>-922.19629933372653</v>
      </c>
      <c r="Q28" s="58"/>
    </row>
    <row r="29" spans="1:17" ht="15" customHeight="1" x14ac:dyDescent="0.2">
      <c r="A29" s="43"/>
      <c r="B29" s="46" t="s">
        <v>51</v>
      </c>
      <c r="C29" s="49">
        <v>972</v>
      </c>
      <c r="D29" s="50"/>
      <c r="E29" s="73">
        <v>-0.69299999999999995</v>
      </c>
      <c r="F29" s="73"/>
      <c r="G29" s="73"/>
      <c r="H29" s="74"/>
      <c r="I29" s="75"/>
      <c r="J29" s="77">
        <v>0.152</v>
      </c>
      <c r="K29" s="75"/>
      <c r="L29" s="79"/>
      <c r="M29" s="54">
        <v>-0.68790622706234195</v>
      </c>
      <c r="N29" s="54">
        <v>-0.8222907072063379</v>
      </c>
      <c r="O29" s="55">
        <f t="shared" si="0"/>
        <v>-0.16342697170998766</v>
      </c>
      <c r="P29" s="53">
        <v>-407.26524212777764</v>
      </c>
      <c r="Q29" s="58"/>
    </row>
    <row r="30" spans="1:17" ht="15" customHeight="1" x14ac:dyDescent="0.2">
      <c r="A30" s="43"/>
      <c r="B30" s="46" t="s">
        <v>52</v>
      </c>
      <c r="C30" s="49">
        <v>982</v>
      </c>
      <c r="D30" s="50"/>
      <c r="E30" s="73">
        <v>-5.0949999999999998</v>
      </c>
      <c r="F30" s="73">
        <v>-0.64</v>
      </c>
      <c r="G30" s="73">
        <v>-8.5000000000000006E-2</v>
      </c>
      <c r="H30" s="74"/>
      <c r="I30" s="75"/>
      <c r="J30" s="77">
        <v>0.152</v>
      </c>
      <c r="K30" s="75"/>
      <c r="L30" s="79"/>
      <c r="M30" s="54">
        <v>-0.519765015766251</v>
      </c>
      <c r="N30" s="54">
        <v>-0.81969930729781493</v>
      </c>
      <c r="O30" s="55">
        <f t="shared" si="0"/>
        <v>-0.36590770403395145</v>
      </c>
      <c r="P30" s="53">
        <v>-225.95172788888885</v>
      </c>
      <c r="Q30" s="58"/>
    </row>
    <row r="31" spans="1:17" x14ac:dyDescent="0.2">
      <c r="A31" s="43"/>
      <c r="B31" s="46" t="s">
        <v>53</v>
      </c>
      <c r="C31" s="49">
        <v>973</v>
      </c>
      <c r="D31" s="50"/>
      <c r="E31" s="73">
        <v>-0.49099999999999999</v>
      </c>
      <c r="F31" s="73"/>
      <c r="G31" s="73"/>
      <c r="H31" s="74">
        <v>5.96</v>
      </c>
      <c r="I31" s="75"/>
      <c r="J31" s="77">
        <v>0.114</v>
      </c>
      <c r="K31" s="75"/>
      <c r="L31" s="79"/>
      <c r="M31" s="54">
        <v>-0.48632185913092979</v>
      </c>
      <c r="N31" s="54">
        <v>-0.56938012224537804</v>
      </c>
      <c r="O31" s="55">
        <f t="shared" si="0"/>
        <v>-0.14587489072660975</v>
      </c>
      <c r="P31" s="53">
        <v>-12718.762699128745</v>
      </c>
      <c r="Q31" s="58"/>
    </row>
    <row r="32" spans="1:17" x14ac:dyDescent="0.2">
      <c r="A32" s="43"/>
      <c r="B32" s="46" t="s">
        <v>54</v>
      </c>
      <c r="C32" s="49">
        <v>983</v>
      </c>
      <c r="D32" s="50"/>
      <c r="E32" s="73">
        <v>-3.7410000000000001</v>
      </c>
      <c r="F32" s="73">
        <v>-0.42199999999999999</v>
      </c>
      <c r="G32" s="73">
        <v>-5.6000000000000001E-2</v>
      </c>
      <c r="H32" s="74">
        <v>5.96</v>
      </c>
      <c r="I32" s="75"/>
      <c r="J32" s="77">
        <v>0.114</v>
      </c>
      <c r="K32" s="75"/>
      <c r="L32" s="79"/>
      <c r="M32" s="54">
        <v>-0.44999785559502548</v>
      </c>
      <c r="N32" s="54">
        <v>-0.63936969428874824</v>
      </c>
      <c r="O32" s="55">
        <f t="shared" si="0"/>
        <v>-0.29618519674190225</v>
      </c>
      <c r="P32" s="53">
        <v>-19181.403261746444</v>
      </c>
      <c r="Q32" s="58"/>
    </row>
  </sheetData>
  <mergeCells count="2">
    <mergeCell ref="B4:L4"/>
    <mergeCell ref="M4:Q4"/>
  </mergeCells>
  <conditionalFormatting sqref="L6:L13 L17:L32 E6:K32">
    <cfRule type="cellIs" dxfId="5" priority="7" stopIfTrue="1" operator="equal">
      <formula>0</formula>
    </cfRule>
    <cfRule type="cellIs" dxfId="4" priority="8" stopIfTrue="1" operator="equal">
      <formula>""</formula>
    </cfRule>
  </conditionalFormatting>
  <conditionalFormatting sqref="E6:K32">
    <cfRule type="cellIs" dxfId="3" priority="3" stopIfTrue="1" operator="equal">
      <formula>0</formula>
    </cfRule>
    <cfRule type="cellIs" dxfId="2" priority="4" stopIfTrue="1" operator="equal">
      <formula>""</formula>
    </cfRule>
  </conditionalFormatting>
  <conditionalFormatting sqref="L6:L13 L17:L32">
    <cfRule type="cellIs" dxfId="1" priority="1" stopIfTrue="1" operator="equal">
      <formula>0</formula>
    </cfRule>
    <cfRule type="cellIs" dxfId="0" priority="2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7" orientation="landscape" r:id="rId1"/>
  <headerFooter>
    <oddHeader>&amp;R&amp;D</oddHeader>
    <oddFooter>&amp;R&amp;Z&amp;F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Detailed Breakdown</vt:lpstr>
      <vt:lpstr>Summary</vt:lpstr>
      <vt:lpstr>'Detailed Breakdown'!Print_Area</vt:lpstr>
      <vt:lpstr>Summary!Print_Area</vt:lpstr>
    </vt:vector>
  </TitlesOfParts>
  <Company>IBERDROLA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Hannah Greaves</cp:lastModifiedBy>
  <cp:lastPrinted>2015-12-14T13:16:18Z</cp:lastPrinted>
  <dcterms:created xsi:type="dcterms:W3CDTF">2012-04-17T13:56:47Z</dcterms:created>
  <dcterms:modified xsi:type="dcterms:W3CDTF">2017-06-07T10:25:38Z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