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nnah.greaves\Desktop\ENW\Regulatory Information\Use of System Charges\Current charging information\"/>
    </mc:Choice>
  </mc:AlternateContent>
  <bookViews>
    <workbookView xWindow="0" yWindow="0" windowWidth="25200" windowHeight="11985" activeTab="2"/>
  </bookViews>
  <sheets>
    <sheet name="Instructions" sheetId="4" r:id="rId1"/>
    <sheet name="Detailed Breakdown" sheetId="2" r:id="rId2"/>
    <sheet name="Summary" sheetId="3" r:id="rId3"/>
  </sheets>
  <definedNames>
    <definedName name="_xlnm.Print_Area" localSheetId="1">'Detailed Breakdown'!$B$4:$AQ$52</definedName>
    <definedName name="_xlnm.Print_Area" localSheetId="2">Summary!$B$2:$S$29</definedName>
  </definedNames>
  <calcPr calcId="152511"/>
</workbook>
</file>

<file path=xl/calcChain.xml><?xml version="1.0" encoding="utf-8"?>
<calcChain xmlns="http://schemas.openxmlformats.org/spreadsheetml/2006/main">
  <c r="R24" i="3" l="1"/>
  <c r="R23" i="3"/>
  <c r="R22" i="3"/>
  <c r="R21" i="3"/>
  <c r="R20" i="3"/>
  <c r="R19" i="3"/>
  <c r="R18" i="3"/>
  <c r="R17" i="3"/>
  <c r="R16" i="3"/>
  <c r="R11" i="3"/>
  <c r="R10" i="3"/>
  <c r="R9" i="3"/>
  <c r="R8" i="3"/>
  <c r="R7" i="3"/>
  <c r="R6" i="3"/>
  <c r="O24" i="3"/>
  <c r="O23" i="3"/>
  <c r="O22" i="3"/>
  <c r="O21" i="3"/>
  <c r="O20" i="3"/>
  <c r="O19" i="3"/>
  <c r="O18" i="3"/>
  <c r="O17" i="3"/>
  <c r="O16" i="3"/>
  <c r="O14" i="3"/>
  <c r="O11" i="3"/>
  <c r="O10" i="3"/>
  <c r="O9" i="3"/>
  <c r="O8" i="3"/>
  <c r="O7" i="3"/>
  <c r="O6" i="3"/>
  <c r="R14" i="3"/>
  <c r="AN38" i="2" l="1"/>
  <c r="AN37" i="2"/>
  <c r="I42" i="2"/>
  <c r="I47" i="2"/>
  <c r="H46" i="2"/>
  <c r="I43" i="2"/>
  <c r="I41" i="2"/>
  <c r="H43" i="2"/>
  <c r="J41" i="2"/>
  <c r="H40" i="2"/>
  <c r="H39" i="2"/>
  <c r="I38" i="2"/>
  <c r="H37" i="2"/>
  <c r="H36" i="2"/>
  <c r="H35" i="2"/>
  <c r="I34" i="2"/>
  <c r="H33" i="2"/>
  <c r="H31" i="2"/>
  <c r="P41" i="2"/>
  <c r="P40" i="2"/>
  <c r="AQ37" i="2"/>
  <c r="AH41" i="2"/>
  <c r="AH40" i="2"/>
  <c r="AQ49" i="2"/>
  <c r="AP49" i="2"/>
  <c r="AQ48" i="2"/>
  <c r="AP48" i="2"/>
  <c r="AQ47" i="2"/>
  <c r="AP47" i="2"/>
  <c r="AQ46" i="2"/>
  <c r="AP46" i="2"/>
  <c r="AQ45" i="2"/>
  <c r="AQ44" i="2"/>
  <c r="AP44" i="2"/>
  <c r="AP43" i="2"/>
  <c r="AO42" i="2"/>
  <c r="AP42" i="2"/>
  <c r="AQ41" i="2"/>
  <c r="AP41" i="2"/>
  <c r="AQ40" i="2"/>
  <c r="AP40" i="2"/>
  <c r="AQ39" i="2"/>
  <c r="AQ38" i="2"/>
  <c r="AP38" i="2"/>
  <c r="AP37" i="2"/>
  <c r="AO36" i="2"/>
  <c r="AP36" i="2"/>
  <c r="AQ35" i="2"/>
  <c r="AO34" i="2"/>
  <c r="AP34" i="2"/>
  <c r="AQ32" i="2"/>
  <c r="AP32" i="2"/>
  <c r="AQ31" i="2"/>
  <c r="AN41" i="2"/>
  <c r="AN40" i="2"/>
  <c r="AO37" i="2"/>
  <c r="R41" i="2"/>
  <c r="R40" i="2"/>
  <c r="K47" i="2"/>
  <c r="L41" i="2"/>
  <c r="L40" i="2"/>
  <c r="AI46" i="2"/>
  <c r="AI44" i="2"/>
  <c r="AJ41" i="2"/>
  <c r="AI32" i="2"/>
  <c r="AK49" i="2"/>
  <c r="AL49" i="2"/>
  <c r="AM48" i="2"/>
  <c r="AL48" i="2"/>
  <c r="AK47" i="2"/>
  <c r="AL47" i="2"/>
  <c r="AM46" i="2"/>
  <c r="AL46" i="2"/>
  <c r="AL45" i="2"/>
  <c r="AM44" i="2"/>
  <c r="AK43" i="2"/>
  <c r="AL43" i="2"/>
  <c r="AM42" i="2"/>
  <c r="AL42" i="2"/>
  <c r="AK41" i="2"/>
  <c r="AL41" i="2"/>
  <c r="AM40" i="2"/>
  <c r="AL40" i="2"/>
  <c r="AK39" i="2"/>
  <c r="AL39" i="2"/>
  <c r="AM38" i="2"/>
  <c r="AL38" i="2"/>
  <c r="AK37" i="2"/>
  <c r="AL37" i="2"/>
  <c r="AL36" i="2"/>
  <c r="AK35" i="2"/>
  <c r="AL35" i="2"/>
  <c r="AM34" i="2"/>
  <c r="AL34" i="2"/>
  <c r="AK33" i="2"/>
  <c r="AL33" i="2"/>
  <c r="AL32" i="2"/>
  <c r="AK31" i="2"/>
  <c r="AL31" i="2"/>
  <c r="V41" i="2"/>
  <c r="V40" i="2"/>
  <c r="AD41" i="2"/>
  <c r="AD40" i="2"/>
  <c r="U49" i="2"/>
  <c r="T49" i="2"/>
  <c r="T48" i="2"/>
  <c r="U47" i="2"/>
  <c r="T47" i="2"/>
  <c r="U46" i="2"/>
  <c r="T46" i="2"/>
  <c r="U45" i="2"/>
  <c r="T45" i="2"/>
  <c r="T44" i="2"/>
  <c r="U43" i="2"/>
  <c r="T42" i="2"/>
  <c r="T41" i="2"/>
  <c r="T40" i="2"/>
  <c r="U39" i="2"/>
  <c r="T39" i="2"/>
  <c r="T38" i="2"/>
  <c r="U37" i="2"/>
  <c r="T37" i="2"/>
  <c r="S36" i="2"/>
  <c r="T36" i="2"/>
  <c r="S35" i="2"/>
  <c r="T35" i="2"/>
  <c r="T34" i="2"/>
  <c r="T33" i="2"/>
  <c r="S32" i="2"/>
  <c r="T32" i="2"/>
  <c r="U31" i="2"/>
  <c r="T31" i="2"/>
  <c r="AC49" i="2"/>
  <c r="AC48" i="2"/>
  <c r="AB48" i="2"/>
  <c r="AC47" i="2"/>
  <c r="AB47" i="2"/>
  <c r="AC46" i="2"/>
  <c r="AB46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6" i="2"/>
  <c r="AB36" i="2"/>
  <c r="AC35" i="2"/>
  <c r="AB35" i="2"/>
  <c r="AC34" i="2"/>
  <c r="AB34" i="2"/>
  <c r="AC33" i="2"/>
  <c r="AB33" i="2"/>
  <c r="AB32" i="2"/>
  <c r="AC31" i="2"/>
  <c r="AB31" i="2"/>
  <c r="AG48" i="2"/>
  <c r="AE46" i="2"/>
  <c r="AE44" i="2"/>
  <c r="AG42" i="2"/>
  <c r="AF41" i="2"/>
  <c r="AG40" i="2"/>
  <c r="AF40" i="2"/>
  <c r="AE38" i="2"/>
  <c r="AG36" i="2"/>
  <c r="AG34" i="2"/>
  <c r="AE32" i="2"/>
  <c r="W45" i="2"/>
  <c r="X41" i="2"/>
  <c r="X40" i="2"/>
  <c r="M48" i="2"/>
  <c r="N41" i="2"/>
  <c r="N40" i="2"/>
  <c r="Y49" i="2"/>
  <c r="Z49" i="2"/>
  <c r="Z48" i="2"/>
  <c r="Y47" i="2"/>
  <c r="Z47" i="2"/>
  <c r="Z46" i="2"/>
  <c r="Y45" i="2"/>
  <c r="Z45" i="2"/>
  <c r="AA44" i="2"/>
  <c r="Z44" i="2"/>
  <c r="Z42" i="2"/>
  <c r="Y41" i="2"/>
  <c r="Z41" i="2"/>
  <c r="Z40" i="2"/>
  <c r="Y39" i="2"/>
  <c r="Z39" i="2"/>
  <c r="Z38" i="2"/>
  <c r="Y37" i="2"/>
  <c r="Z37" i="2"/>
  <c r="Z36" i="2"/>
  <c r="Y35" i="2"/>
  <c r="Z35" i="2"/>
  <c r="Z34" i="2"/>
  <c r="Y33" i="2"/>
  <c r="Z32" i="2"/>
  <c r="Y31" i="2"/>
  <c r="Z31" i="2"/>
  <c r="AQ33" i="2"/>
  <c r="AQ43" i="2"/>
  <c r="S43" i="2"/>
  <c r="T43" i="2"/>
  <c r="Y43" i="2"/>
  <c r="Z43" i="2"/>
  <c r="AG46" i="2"/>
  <c r="I45" i="2"/>
  <c r="I48" i="2"/>
  <c r="I49" i="2"/>
  <c r="AM36" i="2"/>
  <c r="AJ40" i="2"/>
  <c r="W39" i="2"/>
  <c r="H47" i="2"/>
  <c r="I44" i="2"/>
  <c r="AH28" i="2"/>
  <c r="V28" i="2"/>
  <c r="I39" i="2"/>
  <c r="I37" i="2"/>
  <c r="I35" i="2"/>
  <c r="I33" i="2"/>
  <c r="I31" i="2"/>
  <c r="F51" i="2"/>
  <c r="D51" i="2"/>
  <c r="AM32" i="2"/>
  <c r="AP28" i="2"/>
  <c r="AN28" i="2"/>
  <c r="AL28" i="2"/>
  <c r="AJ28" i="2"/>
  <c r="AF28" i="2"/>
  <c r="AD28" i="2"/>
  <c r="AB28" i="2"/>
  <c r="Z28" i="2"/>
  <c r="X28" i="2"/>
  <c r="R28" i="2"/>
  <c r="P28" i="2"/>
  <c r="N28" i="2"/>
  <c r="AJ44" i="2" l="1"/>
  <c r="AK45" i="2"/>
  <c r="AI42" i="2"/>
  <c r="AE48" i="2"/>
  <c r="AG39" i="2"/>
  <c r="AG43" i="2"/>
  <c r="AA48" i="2"/>
  <c r="AF34" i="2"/>
  <c r="AD31" i="2"/>
  <c r="AD43" i="2"/>
  <c r="Q47" i="2"/>
  <c r="O39" i="2"/>
  <c r="O43" i="2"/>
  <c r="O45" i="2"/>
  <c r="O49" i="2"/>
  <c r="O36" i="2"/>
  <c r="O46" i="2"/>
  <c r="L32" i="2"/>
  <c r="L34" i="2"/>
  <c r="L36" i="2"/>
  <c r="L38" i="2"/>
  <c r="L42" i="2"/>
  <c r="L44" i="2"/>
  <c r="L46" i="2"/>
  <c r="L48" i="2"/>
  <c r="N32" i="2"/>
  <c r="N34" i="2"/>
  <c r="N38" i="2"/>
  <c r="N44" i="2"/>
  <c r="N46" i="2"/>
  <c r="N48" i="2"/>
  <c r="K38" i="2"/>
  <c r="J33" i="2"/>
  <c r="J37" i="2"/>
  <c r="K40" i="2"/>
  <c r="AB49" i="2"/>
  <c r="AB51" i="2" s="1"/>
  <c r="AN32" i="2"/>
  <c r="AN34" i="2"/>
  <c r="AN36" i="2"/>
  <c r="AN42" i="2"/>
  <c r="AN44" i="2"/>
  <c r="AN46" i="2"/>
  <c r="AO40" i="2"/>
  <c r="AQ36" i="2"/>
  <c r="AQ42" i="2"/>
  <c r="AO32" i="2"/>
  <c r="AO48" i="2"/>
  <c r="AO46" i="2"/>
  <c r="AO38" i="2"/>
  <c r="AQ34" i="2"/>
  <c r="AO45" i="2"/>
  <c r="AO31" i="2"/>
  <c r="AO33" i="2"/>
  <c r="AO39" i="2"/>
  <c r="AO41" i="2"/>
  <c r="AO43" i="2"/>
  <c r="AO44" i="2"/>
  <c r="AN31" i="2"/>
  <c r="AN33" i="2"/>
  <c r="AN35" i="2"/>
  <c r="AN39" i="2"/>
  <c r="AN45" i="2"/>
  <c r="AN49" i="2"/>
  <c r="AK42" i="2"/>
  <c r="AJ33" i="2"/>
  <c r="AM31" i="2"/>
  <c r="AM39" i="2"/>
  <c r="AK46" i="2"/>
  <c r="AI35" i="2"/>
  <c r="AF33" i="2"/>
  <c r="AF35" i="2"/>
  <c r="AF37" i="2"/>
  <c r="AF45" i="2"/>
  <c r="AF47" i="2"/>
  <c r="AF49" i="2"/>
  <c r="AH31" i="2"/>
  <c r="AH33" i="2"/>
  <c r="AH35" i="2"/>
  <c r="AH37" i="2"/>
  <c r="AH39" i="2"/>
  <c r="AH43" i="2"/>
  <c r="AH45" i="2"/>
  <c r="AH47" i="2"/>
  <c r="AH49" i="2"/>
  <c r="AF39" i="2"/>
  <c r="AI43" i="2"/>
  <c r="AI39" i="2"/>
  <c r="AP45" i="2"/>
  <c r="AK34" i="2"/>
  <c r="AK36" i="2"/>
  <c r="AK38" i="2"/>
  <c r="AJ39" i="2"/>
  <c r="AJ49" i="2"/>
  <c r="AJ48" i="2"/>
  <c r="AN47" i="2"/>
  <c r="AP35" i="2"/>
  <c r="AP33" i="2"/>
  <c r="AK40" i="2"/>
  <c r="AK44" i="2"/>
  <c r="AK48" i="2"/>
  <c r="AM35" i="2"/>
  <c r="AM37" i="2"/>
  <c r="AM45" i="2"/>
  <c r="AM47" i="2"/>
  <c r="AM49" i="2"/>
  <c r="AI31" i="2"/>
  <c r="AI33" i="2"/>
  <c r="AI37" i="2"/>
  <c r="AI41" i="2"/>
  <c r="AI45" i="2"/>
  <c r="AI47" i="2"/>
  <c r="AI49" i="2"/>
  <c r="AJ37" i="2"/>
  <c r="AJ45" i="2"/>
  <c r="AN43" i="2"/>
  <c r="AP31" i="2"/>
  <c r="AP39" i="2"/>
  <c r="AJ35" i="2"/>
  <c r="AI38" i="2"/>
  <c r="AI34" i="2"/>
  <c r="AM41" i="2"/>
  <c r="AM33" i="2"/>
  <c r="AO49" i="2"/>
  <c r="AI48" i="2"/>
  <c r="AO47" i="2"/>
  <c r="AM43" i="2"/>
  <c r="AJ31" i="2"/>
  <c r="AJ43" i="2"/>
  <c r="AJ47" i="2"/>
  <c r="AK32" i="2"/>
  <c r="AI40" i="2"/>
  <c r="AI36" i="2"/>
  <c r="AO35" i="2"/>
  <c r="AG31" i="2"/>
  <c r="AG33" i="2"/>
  <c r="AG35" i="2"/>
  <c r="AG37" i="2"/>
  <c r="AG41" i="2"/>
  <c r="AG45" i="2"/>
  <c r="AG47" i="2"/>
  <c r="AG49" i="2"/>
  <c r="AJ32" i="2"/>
  <c r="AJ46" i="2"/>
  <c r="AL44" i="2"/>
  <c r="AL51" i="2" s="1"/>
  <c r="AJ42" i="2"/>
  <c r="AJ38" i="2"/>
  <c r="AJ36" i="2"/>
  <c r="AJ34" i="2"/>
  <c r="AH32" i="2"/>
  <c r="AH34" i="2"/>
  <c r="AH36" i="2"/>
  <c r="AH38" i="2"/>
  <c r="AH42" i="2"/>
  <c r="AH44" i="2"/>
  <c r="AH46" i="2"/>
  <c r="AH48" i="2"/>
  <c r="AF44" i="2"/>
  <c r="AF32" i="2"/>
  <c r="AF36" i="2"/>
  <c r="AF38" i="2"/>
  <c r="AF42" i="2"/>
  <c r="AF46" i="2"/>
  <c r="AF48" i="2"/>
  <c r="AE34" i="2"/>
  <c r="AG32" i="2"/>
  <c r="AE36" i="2"/>
  <c r="AD32" i="2"/>
  <c r="AD34" i="2"/>
  <c r="AD36" i="2"/>
  <c r="AD38" i="2"/>
  <c r="AD42" i="2"/>
  <c r="AD44" i="2"/>
  <c r="AD46" i="2"/>
  <c r="AD48" i="2"/>
  <c r="AE31" i="2"/>
  <c r="AE33" i="2"/>
  <c r="AE35" i="2"/>
  <c r="AE37" i="2"/>
  <c r="AE39" i="2"/>
  <c r="AE41" i="2"/>
  <c r="AE43" i="2"/>
  <c r="AE45" i="2"/>
  <c r="AE47" i="2"/>
  <c r="AE49" i="2"/>
  <c r="AE42" i="2"/>
  <c r="AD39" i="2"/>
  <c r="AD45" i="2"/>
  <c r="AG44" i="2"/>
  <c r="Z33" i="2"/>
  <c r="Z51" i="2" s="1"/>
  <c r="AE40" i="2"/>
  <c r="AD35" i="2"/>
  <c r="AG38" i="2"/>
  <c r="AD47" i="2"/>
  <c r="AF43" i="2"/>
  <c r="AF31" i="2"/>
  <c r="AD37" i="2"/>
  <c r="AD49" i="2"/>
  <c r="AA31" i="2"/>
  <c r="AA43" i="2"/>
  <c r="AA47" i="2"/>
  <c r="AD33" i="2"/>
  <c r="AA49" i="2"/>
  <c r="AA45" i="2"/>
  <c r="AA32" i="2"/>
  <c r="AA46" i="2"/>
  <c r="AC32" i="2"/>
  <c r="AA42" i="2"/>
  <c r="AA40" i="2"/>
  <c r="AA38" i="2"/>
  <c r="AA36" i="2"/>
  <c r="AA34" i="2"/>
  <c r="AA41" i="2"/>
  <c r="AA39" i="2"/>
  <c r="AA37" i="2"/>
  <c r="AA35" i="2"/>
  <c r="AA33" i="2"/>
  <c r="X32" i="2"/>
  <c r="X34" i="2"/>
  <c r="X36" i="2"/>
  <c r="X38" i="2"/>
  <c r="X42" i="2"/>
  <c r="X44" i="2"/>
  <c r="X46" i="2"/>
  <c r="X48" i="2"/>
  <c r="Y32" i="2"/>
  <c r="Y34" i="2"/>
  <c r="Y36" i="2"/>
  <c r="Y38" i="2"/>
  <c r="Y40" i="2"/>
  <c r="Y42" i="2"/>
  <c r="Y44" i="2"/>
  <c r="Y46" i="2"/>
  <c r="Y48" i="2"/>
  <c r="X31" i="2"/>
  <c r="X33" i="2"/>
  <c r="X35" i="2"/>
  <c r="X37" i="2"/>
  <c r="X39" i="2"/>
  <c r="X43" i="2"/>
  <c r="X45" i="2"/>
  <c r="X47" i="2"/>
  <c r="X49" i="2"/>
  <c r="V45" i="2"/>
  <c r="V48" i="2"/>
  <c r="V31" i="2"/>
  <c r="V33" i="2"/>
  <c r="V35" i="2"/>
  <c r="V37" i="2"/>
  <c r="V39" i="2"/>
  <c r="V43" i="2"/>
  <c r="V49" i="2"/>
  <c r="W34" i="2"/>
  <c r="W38" i="2"/>
  <c r="W40" i="2"/>
  <c r="W42" i="2"/>
  <c r="W44" i="2"/>
  <c r="W48" i="2"/>
  <c r="V34" i="2"/>
  <c r="V36" i="2"/>
  <c r="V38" i="2"/>
  <c r="V42" i="2"/>
  <c r="W33" i="2"/>
  <c r="W35" i="2"/>
  <c r="W41" i="2"/>
  <c r="U40" i="2"/>
  <c r="W37" i="2"/>
  <c r="U35" i="2"/>
  <c r="W31" i="2"/>
  <c r="W43" i="2"/>
  <c r="W47" i="2"/>
  <c r="W49" i="2"/>
  <c r="U33" i="2"/>
  <c r="U41" i="2"/>
  <c r="W32" i="2"/>
  <c r="U34" i="2"/>
  <c r="U48" i="2"/>
  <c r="S46" i="2"/>
  <c r="U44" i="2"/>
  <c r="U36" i="2"/>
  <c r="V47" i="2"/>
  <c r="V32" i="2"/>
  <c r="V44" i="2"/>
  <c r="V46" i="2"/>
  <c r="U38" i="2"/>
  <c r="U42" i="2"/>
  <c r="W36" i="2"/>
  <c r="W46" i="2"/>
  <c r="T51" i="2"/>
  <c r="R33" i="2"/>
  <c r="R45" i="2"/>
  <c r="R49" i="2"/>
  <c r="S34" i="2"/>
  <c r="S38" i="2"/>
  <c r="S40" i="2"/>
  <c r="S44" i="2"/>
  <c r="S48" i="2"/>
  <c r="U32" i="2"/>
  <c r="R32" i="2"/>
  <c r="R34" i="2"/>
  <c r="R36" i="2"/>
  <c r="R38" i="2"/>
  <c r="R42" i="2"/>
  <c r="R44" i="2"/>
  <c r="R46" i="2"/>
  <c r="R48" i="2"/>
  <c r="R31" i="2"/>
  <c r="R35" i="2"/>
  <c r="R37" i="2"/>
  <c r="R39" i="2"/>
  <c r="R43" i="2"/>
  <c r="R47" i="2"/>
  <c r="S42" i="2"/>
  <c r="S31" i="2"/>
  <c r="S33" i="2"/>
  <c r="S37" i="2"/>
  <c r="S39" i="2"/>
  <c r="S41" i="2"/>
  <c r="S45" i="2"/>
  <c r="S49" i="2"/>
  <c r="S47" i="2"/>
  <c r="Q33" i="2"/>
  <c r="Q37" i="2"/>
  <c r="P36" i="2"/>
  <c r="P42" i="2"/>
  <c r="Q31" i="2"/>
  <c r="Q35" i="2"/>
  <c r="Q41" i="2"/>
  <c r="P31" i="2"/>
  <c r="P33" i="2"/>
  <c r="P35" i="2"/>
  <c r="P37" i="2"/>
  <c r="P39" i="2"/>
  <c r="P43" i="2"/>
  <c r="P45" i="2"/>
  <c r="P47" i="2"/>
  <c r="P49" i="2"/>
  <c r="Q32" i="2"/>
  <c r="Q34" i="2"/>
  <c r="Q38" i="2"/>
  <c r="Q40" i="2"/>
  <c r="Q42" i="2"/>
  <c r="Q44" i="2"/>
  <c r="Q48" i="2"/>
  <c r="O32" i="2"/>
  <c r="O34" i="2"/>
  <c r="O38" i="2"/>
  <c r="O40" i="2"/>
  <c r="O42" i="2"/>
  <c r="O44" i="2"/>
  <c r="Q36" i="2"/>
  <c r="Q46" i="2"/>
  <c r="Q49" i="2"/>
  <c r="Q45" i="2"/>
  <c r="P44" i="2"/>
  <c r="P32" i="2"/>
  <c r="N36" i="2"/>
  <c r="Q39" i="2"/>
  <c r="P48" i="2"/>
  <c r="Q43" i="2"/>
  <c r="N31" i="2"/>
  <c r="N33" i="2"/>
  <c r="N35" i="2"/>
  <c r="N37" i="2"/>
  <c r="N39" i="2"/>
  <c r="N43" i="2"/>
  <c r="N45" i="2"/>
  <c r="N47" i="2"/>
  <c r="N49" i="2"/>
  <c r="N42" i="2"/>
  <c r="P38" i="2"/>
  <c r="P34" i="2"/>
  <c r="P46" i="2"/>
  <c r="O31" i="2"/>
  <c r="O33" i="2"/>
  <c r="O35" i="2"/>
  <c r="O37" i="2"/>
  <c r="O41" i="2"/>
  <c r="O47" i="2"/>
  <c r="M31" i="2"/>
  <c r="M33" i="2"/>
  <c r="M35" i="2"/>
  <c r="M37" i="2"/>
  <c r="M39" i="2"/>
  <c r="M41" i="2"/>
  <c r="M43" i="2"/>
  <c r="M45" i="2"/>
  <c r="M49" i="2"/>
  <c r="M32" i="2"/>
  <c r="L47" i="2"/>
  <c r="O48" i="2"/>
  <c r="M44" i="2"/>
  <c r="L31" i="2"/>
  <c r="L35" i="2"/>
  <c r="L39" i="2"/>
  <c r="L43" i="2"/>
  <c r="L45" i="2"/>
  <c r="L49" i="2"/>
  <c r="M34" i="2"/>
  <c r="M36" i="2"/>
  <c r="M38" i="2"/>
  <c r="M42" i="2"/>
  <c r="M46" i="2"/>
  <c r="L33" i="2"/>
  <c r="K49" i="2"/>
  <c r="K31" i="2"/>
  <c r="J36" i="2"/>
  <c r="L37" i="2"/>
  <c r="J43" i="2"/>
  <c r="J46" i="2"/>
  <c r="K41" i="2"/>
  <c r="K33" i="2"/>
  <c r="K35" i="2"/>
  <c r="K43" i="2"/>
  <c r="J44" i="2"/>
  <c r="K46" i="2"/>
  <c r="K48" i="2"/>
  <c r="K39" i="2"/>
  <c r="K34" i="2"/>
  <c r="M40" i="2"/>
  <c r="K45" i="2"/>
  <c r="M47" i="2"/>
  <c r="J31" i="2"/>
  <c r="J35" i="2"/>
  <c r="J39" i="2"/>
  <c r="J48" i="2"/>
  <c r="K32" i="2"/>
  <c r="K36" i="2"/>
  <c r="K37" i="2"/>
  <c r="J32" i="2"/>
  <c r="J34" i="2"/>
  <c r="J38" i="2"/>
  <c r="K42" i="2"/>
  <c r="J45" i="2"/>
  <c r="J47" i="2"/>
  <c r="J49" i="2"/>
  <c r="J42" i="2"/>
  <c r="H42" i="2"/>
  <c r="H34" i="2"/>
  <c r="H48" i="2"/>
  <c r="J40" i="2"/>
  <c r="H32" i="2"/>
  <c r="H38" i="2"/>
  <c r="H44" i="2"/>
  <c r="I32" i="2"/>
  <c r="I36" i="2"/>
  <c r="I40" i="2"/>
  <c r="H49" i="2"/>
  <c r="H45" i="2"/>
  <c r="H41" i="2"/>
  <c r="I46" i="2"/>
  <c r="K44" i="2"/>
  <c r="AN51" i="2" l="1"/>
  <c r="H51" i="2"/>
  <c r="AP51" i="2"/>
  <c r="AJ51" i="2"/>
  <c r="AH51" i="2"/>
  <c r="AD51" i="2"/>
  <c r="AF51" i="2"/>
  <c r="X51" i="2"/>
  <c r="V51" i="2"/>
  <c r="R51" i="2"/>
  <c r="P51" i="2"/>
  <c r="N51" i="2"/>
  <c r="L51" i="2"/>
  <c r="J51" i="2"/>
</calcChain>
</file>

<file path=xl/sharedStrings.xml><?xml version="1.0" encoding="utf-8"?>
<sst xmlns="http://schemas.openxmlformats.org/spreadsheetml/2006/main" count="315" uniqueCount="112">
  <si>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</si>
  <si>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</si>
  <si>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</si>
  <si>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</si>
  <si>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</si>
  <si>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</si>
  <si>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1092: power factor</t>
  </si>
  <si>
    <t>Table 1053: volumes and mpans etc forecast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</si>
  <si>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</si>
  <si>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</si>
  <si>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</si>
  <si>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</si>
  <si>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</si>
  <si>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</si>
  <si>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</si>
  <si>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</si>
  <si>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</si>
  <si>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</si>
  <si>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</si>
  <si>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</si>
  <si>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</si>
  <si>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</si>
  <si>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</si>
  <si>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</si>
  <si>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</si>
  <si>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</si>
  <si>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Table 1022 - 1028: service model inputs</t>
  </si>
  <si>
    <t>Table 1017 - diversity allowance</t>
  </si>
  <si>
    <t>Table 1037 - LDNO discounts</t>
  </si>
  <si>
    <t>Update to reflect latest data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</si>
  <si>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</si>
  <si>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</si>
  <si>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</si>
  <si>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</si>
  <si>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</si>
  <si>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</si>
  <si>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</si>
  <si>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</si>
  <si>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</si>
  <si>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</si>
  <si>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</si>
  <si>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Main drivers for change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</si>
  <si>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</si>
  <si>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</si>
  <si>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</si>
  <si>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</si>
  <si>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</si>
  <si>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</si>
  <si>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</si>
  <si>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</si>
  <si>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</si>
  <si>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</si>
  <si>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</si>
  <si>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</si>
  <si>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</si>
  <si>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</si>
  <si>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</si>
  <si>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</si>
  <si>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</si>
  <si>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</si>
  <si>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NHH UMS category A</t>
  </si>
  <si>
    <t>NHH UMS category B</t>
  </si>
  <si>
    <t>NHH UMS category C</t>
  </si>
  <si>
    <t>NHH UMS category D</t>
  </si>
  <si>
    <t>DNO : Electricity North West</t>
  </si>
  <si>
    <t>BLANK</t>
  </si>
  <si>
    <t>Updated to represent the latest business expectations.</t>
  </si>
  <si>
    <t>Allowed Revenue updated with latest view.</t>
  </si>
  <si>
    <t>Table 1061/1062/1064: TPR data</t>
  </si>
  <si>
    <t>Table 1066/1068 - annual hours in time bands</t>
  </si>
  <si>
    <t>LV Network Domestic</t>
  </si>
  <si>
    <t>LV Network Non-Domestic Non-CT</t>
  </si>
  <si>
    <t>New Model</t>
  </si>
  <si>
    <t>Update to reflect latest data (HV/LV split)</t>
  </si>
  <si>
    <t>Table 1010 - no of days &amp; Rate of Return</t>
  </si>
  <si>
    <t>Table 1001: allowed revenue</t>
  </si>
  <si>
    <t>Updated with latest data</t>
  </si>
  <si>
    <t>Small update to reflect Rate of Return, and no change on number of days</t>
  </si>
  <si>
    <t>Table 1069: Peaking probabilities</t>
  </si>
  <si>
    <t>No change</t>
  </si>
  <si>
    <t/>
  </si>
  <si>
    <t>Change for DCP 228 (changing working of revenue matching in the model)</t>
  </si>
  <si>
    <t>As per April 17 values - as this is latest information</t>
  </si>
  <si>
    <t>Typical Bill 2018/19</t>
  </si>
  <si>
    <t>Typical Bill 2017/18</t>
  </si>
  <si>
    <t>011, 041, 441, 511</t>
  </si>
  <si>
    <t>DCP228, Higher Revenue, Lower Volume</t>
  </si>
  <si>
    <t xml:space="preserve">031, 051, 061, 451, 531 </t>
  </si>
  <si>
    <t>081, 581</t>
  </si>
  <si>
    <t>131, 191, 631</t>
  </si>
  <si>
    <t>161, 171, 661</t>
  </si>
  <si>
    <t>091, 591</t>
  </si>
  <si>
    <t>241, 431, 481, 751</t>
  </si>
  <si>
    <t>5-8</t>
  </si>
  <si>
    <t>No volume for this category in prior year figures</t>
  </si>
  <si>
    <t>242, 432, 482, 752</t>
  </si>
  <si>
    <t>Minimal/no volume for this category in prior year figures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</si>
  <si>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</si>
  <si>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</si>
  <si>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</si>
  <si>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</si>
  <si>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</si>
  <si>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</si>
  <si>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</si>
  <si>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ALL ENW's CDCM CHARGES - Effective from APR 2018 - Final LV/HV Charges</t>
  </si>
  <si>
    <t>LV Generation NHH or Aggregate HH</t>
  </si>
  <si>
    <t>8 &amp; 0</t>
  </si>
  <si>
    <t>483, 753</t>
  </si>
  <si>
    <t>Average p/kWh
change %</t>
  </si>
  <si>
    <t>Average p/kWh
2018/19</t>
  </si>
  <si>
    <t>Average p/kWh
2017/18</t>
  </si>
  <si>
    <t>Typical Bill
change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</si>
</sst>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%"/>
    <numFmt numFmtId="165" formatCode="0.000"/>
    <numFmt numFmtId="166" formatCode="0.000%"/>
    <numFmt numFmtId="167" formatCode="#,##0.00;[Red]\(#,##0.00\)"/>
    <numFmt numFmtId="168" formatCode="&quot;£&quot;#,##0.00;[Red]\(&quot;£&quot;#,##0.00\)"/>
    <numFmt numFmtId="169" formatCode="0.0%;[Red]\(0.0%\)"/>
    <numFmt numFmtId="170" formatCode="[Black]\ _(???,??0.000_);[Red]\ \(???,??0.000\);;[Cyan]@"/>
    <numFmt numFmtId="171" formatCode="[Black]\ _(???,??0.00_);[Red]\ \(???,??0.00\);;[Cyan]@"/>
  </numFmts>
  <fonts count="24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rgb="FFFF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2" fillId="0" borderId="0" xfId="1" applyFont="1"/>
    <xf numFmtId="0" fontId="4" fillId="3" borderId="0" xfId="1" applyFont="1" applyFill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164" fontId="2" fillId="4" borderId="1" xfId="2" applyNumberFormat="1" applyFont="1" applyFill="1" applyBorder="1" applyAlignment="1">
      <alignment horizontal="center" vertical="center"/>
    </xf>
    <xf numFmtId="165" fontId="2" fillId="4" borderId="2" xfId="2" applyNumberFormat="1" applyFont="1" applyFill="1" applyBorder="1"/>
    <xf numFmtId="164" fontId="2" fillId="4" borderId="5" xfId="2" applyNumberFormat="1" applyFont="1" applyFill="1" applyBorder="1" applyAlignment="1">
      <alignment horizontal="center" vertical="center"/>
    </xf>
    <xf numFmtId="165" fontId="2" fillId="4" borderId="6" xfId="2" applyNumberFormat="1" applyFont="1" applyFill="1" applyBorder="1"/>
    <xf numFmtId="164" fontId="2" fillId="4" borderId="3" xfId="2" applyNumberFormat="1" applyFont="1" applyFill="1" applyBorder="1" applyAlignment="1">
      <alignment horizontal="center" vertical="center"/>
    </xf>
    <xf numFmtId="165" fontId="2" fillId="4" borderId="4" xfId="2" applyNumberFormat="1" applyFont="1" applyFill="1" applyBorder="1"/>
    <xf numFmtId="0" fontId="5" fillId="3" borderId="0" xfId="2" applyFont="1" applyFill="1" applyAlignment="1">
      <alignment horizontal="center" vertical="center"/>
    </xf>
    <xf numFmtId="165" fontId="2" fillId="6" borderId="2" xfId="2" applyNumberFormat="1" applyFont="1" applyFill="1" applyBorder="1" applyAlignment="1">
      <alignment horizontal="center" vertical="center"/>
    </xf>
    <xf numFmtId="165" fontId="2" fillId="6" borderId="6" xfId="2" applyNumberFormat="1" applyFont="1" applyFill="1" applyBorder="1" applyAlignment="1">
      <alignment horizontal="center" vertical="center"/>
    </xf>
    <xf numFmtId="165" fontId="2" fillId="6" borderId="4" xfId="2" applyNumberFormat="1" applyFont="1" applyFill="1" applyBorder="1" applyAlignment="1">
      <alignment horizontal="center" vertical="center"/>
    </xf>
    <xf numFmtId="166" fontId="2" fillId="0" borderId="0" xfId="1" applyNumberFormat="1" applyFont="1"/>
    <xf numFmtId="0" fontId="3" fillId="2" borderId="7" xfId="2" applyFont="1" applyFill="1" applyBorder="1" applyAlignment="1">
      <alignment vertical="center"/>
    </xf>
    <xf numFmtId="0" fontId="2" fillId="0" borderId="8" xfId="1" applyFont="1" applyBorder="1"/>
    <xf numFmtId="166" fontId="2" fillId="11" borderId="1" xfId="2" applyNumberFormat="1" applyFont="1" applyFill="1" applyBorder="1" applyAlignment="1">
      <alignment horizontal="center" vertical="center"/>
    </xf>
    <xf numFmtId="165" fontId="2" fillId="11" borderId="2" xfId="2" applyNumberFormat="1" applyFont="1" applyFill="1" applyBorder="1" applyAlignment="1">
      <alignment horizontal="center" vertical="center"/>
    </xf>
    <xf numFmtId="166" fontId="2" fillId="11" borderId="5" xfId="2" applyNumberFormat="1" applyFont="1" applyFill="1" applyBorder="1" applyAlignment="1">
      <alignment horizontal="center" vertical="center"/>
    </xf>
    <xf numFmtId="165" fontId="2" fillId="11" borderId="6" xfId="2" applyNumberFormat="1" applyFont="1" applyFill="1" applyBorder="1" applyAlignment="1">
      <alignment horizontal="center" vertical="center"/>
    </xf>
    <xf numFmtId="166" fontId="2" fillId="11" borderId="3" xfId="2" applyNumberFormat="1" applyFont="1" applyFill="1" applyBorder="1" applyAlignment="1">
      <alignment horizontal="center" vertical="center"/>
    </xf>
    <xf numFmtId="165" fontId="2" fillId="11" borderId="4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6" applyFont="1" applyAlignment="1" applyProtection="1"/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8" fillId="0" borderId="0" xfId="0" applyFont="1"/>
    <xf numFmtId="0" fontId="11" fillId="0" borderId="0" xfId="2" applyFont="1" applyFill="1" applyBorder="1" applyAlignment="1">
      <alignment vertical="center"/>
    </xf>
    <xf numFmtId="0" fontId="16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21" fillId="2" borderId="12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 applyProtection="1">
      <alignment vertical="center" wrapText="1"/>
      <protection locked="0"/>
    </xf>
    <xf numFmtId="9" fontId="2" fillId="0" borderId="0" xfId="3" applyFont="1"/>
    <xf numFmtId="0" fontId="22" fillId="0" borderId="0" xfId="4" applyFont="1" applyAlignment="1">
      <alignment vertical="center"/>
    </xf>
    <xf numFmtId="49" fontId="0" fillId="4" borderId="7" xfId="0" applyNumberFormat="1" applyFill="1" applyBorder="1" applyAlignment="1" applyProtection="1">
      <alignment horizontal="center" vertical="center" wrapText="1"/>
      <protection locked="0"/>
    </xf>
    <xf numFmtId="49" fontId="0" fillId="5" borderId="7" xfId="0" applyNumberFormat="1" applyFill="1" applyBorder="1" applyAlignment="1">
      <alignment horizontal="left" vertical="center" wrapText="1"/>
    </xf>
    <xf numFmtId="0" fontId="0" fillId="4" borderId="7" xfId="0" applyNumberForma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/>
    <xf numFmtId="168" fontId="15" fillId="4" borderId="7" xfId="2" applyNumberFormat="1" applyFont="1" applyFill="1" applyBorder="1" applyAlignment="1" applyProtection="1">
      <alignment horizontal="center" vertical="center" wrapText="1"/>
      <protection locked="0"/>
    </xf>
    <xf numFmtId="167" fontId="15" fillId="4" borderId="7" xfId="2" applyNumberFormat="1" applyFont="1" applyFill="1" applyBorder="1" applyAlignment="1" applyProtection="1">
      <alignment horizontal="center" vertical="center" wrapText="1"/>
      <protection locked="0"/>
    </xf>
    <xf numFmtId="169" fontId="15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5" fillId="10" borderId="7" xfId="2" applyFont="1" applyFill="1" applyBorder="1" applyAlignment="1" applyProtection="1">
      <alignment horizontal="center" vertical="center" wrapText="1"/>
      <protection locked="0"/>
    </xf>
    <xf numFmtId="164" fontId="2" fillId="12" borderId="5" xfId="2" applyNumberFormat="1" applyFont="1" applyFill="1" applyBorder="1" applyAlignment="1">
      <alignment horizontal="center" vertical="center"/>
    </xf>
    <xf numFmtId="164" fontId="2" fillId="7" borderId="1" xfId="2" applyNumberFormat="1" applyFont="1" applyFill="1" applyBorder="1" applyAlignment="1">
      <alignment horizontal="center" vertical="center"/>
    </xf>
    <xf numFmtId="164" fontId="2" fillId="7" borderId="5" xfId="2" applyNumberFormat="1" applyFont="1" applyFill="1" applyBorder="1" applyAlignment="1">
      <alignment horizontal="center" vertical="center"/>
    </xf>
    <xf numFmtId="164" fontId="2" fillId="7" borderId="3" xfId="2" applyNumberFormat="1" applyFont="1" applyFill="1" applyBorder="1" applyAlignment="1">
      <alignment horizontal="center" vertical="center"/>
    </xf>
    <xf numFmtId="0" fontId="15" fillId="13" borderId="7" xfId="2" applyFont="1" applyFill="1" applyBorder="1" applyAlignment="1" applyProtection="1">
      <alignment horizontal="center" vertical="center" wrapText="1"/>
      <protection locked="0"/>
    </xf>
    <xf numFmtId="170" fontId="23" fillId="14" borderId="7" xfId="0" applyNumberFormat="1" applyFont="1" applyFill="1" applyBorder="1" applyAlignment="1">
      <alignment horizontal="center"/>
    </xf>
    <xf numFmtId="171" fontId="23" fillId="14" borderId="7" xfId="0" applyNumberFormat="1" applyFont="1" applyFill="1" applyBorder="1" applyAlignment="1">
      <alignment horizontal="center"/>
    </xf>
    <xf numFmtId="167" fontId="15" fillId="10" borderId="7" xfId="2" applyNumberFormat="1" applyFont="1" applyFill="1" applyBorder="1" applyAlignment="1" applyProtection="1">
      <alignment horizontal="center" vertical="center" wrapText="1"/>
      <protection locked="0"/>
    </xf>
    <xf numFmtId="169" fontId="15" fillId="10" borderId="7" xfId="2" applyNumberFormat="1" applyFont="1" applyFill="1" applyBorder="1" applyAlignment="1" applyProtection="1">
      <alignment horizontal="center" vertical="center" wrapText="1"/>
      <protection locked="0"/>
    </xf>
    <xf numFmtId="164" fontId="15" fillId="10" borderId="7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4" fontId="2" fillId="12" borderId="9" xfId="1" applyNumberFormat="1" applyFont="1" applyFill="1" applyBorder="1" applyAlignment="1">
      <alignment horizontal="center" vertical="center" wrapText="1"/>
    </xf>
    <xf numFmtId="164" fontId="2" fillId="12" borderId="10" xfId="1" applyNumberFormat="1" applyFont="1" applyFill="1" applyBorder="1" applyAlignment="1">
      <alignment horizontal="center" vertical="center" wrapText="1"/>
    </xf>
    <xf numFmtId="164" fontId="2" fillId="11" borderId="9" xfId="1" applyNumberFormat="1" applyFont="1" applyFill="1" applyBorder="1" applyAlignment="1">
      <alignment horizontal="center" vertical="center" wrapText="1"/>
    </xf>
    <xf numFmtId="164" fontId="2" fillId="11" borderId="10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0" fontId="2" fillId="12" borderId="9" xfId="1" applyFont="1" applyFill="1" applyBorder="1" applyAlignment="1">
      <alignment horizontal="center" vertical="center" wrapText="1"/>
    </xf>
    <xf numFmtId="0" fontId="2" fillId="12" borderId="10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49" fontId="17" fillId="8" borderId="9" xfId="5" applyNumberFormat="1" applyFont="1" applyFill="1" applyBorder="1" applyAlignment="1">
      <alignment horizontal="center" vertical="center" wrapText="1"/>
    </xf>
    <xf numFmtId="49" fontId="17" fillId="8" borderId="11" xfId="5" applyNumberFormat="1" applyFont="1" applyFill="1" applyBorder="1" applyAlignment="1">
      <alignment horizontal="center" vertical="center" wrapText="1"/>
    </xf>
    <xf numFmtId="49" fontId="17" fillId="8" borderId="10" xfId="5" applyNumberFormat="1" applyFont="1" applyFill="1" applyBorder="1" applyAlignment="1">
      <alignment horizontal="center" vertical="center" wrapText="1"/>
    </xf>
    <xf numFmtId="0" fontId="18" fillId="9" borderId="9" xfId="2" applyFont="1" applyFill="1" applyBorder="1" applyAlignment="1">
      <alignment horizontal="center" vertical="center"/>
    </xf>
    <xf numFmtId="0" fontId="18" fillId="9" borderId="11" xfId="2" applyFont="1" applyFill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</cellXfs>
  <cellStyles count="7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_Copy of WSC - CDCM Volatility YOY National - Updated Mar 11" xfId="1"/>
    <cellStyle name="Percent" xfId="3" builtinId="5"/>
  </cellStyles>
  <dxfs count="40"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Electricity North West 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21"/>
  <sheetViews>
    <sheetView showGridLines="0" workbookViewId="0"/>
  </sheetViews>
  <sheetFormatPr defaultRowHeight="12.75" x14ac:dyDescent="0.2"/>
  <cols>
    <col min="1" max="16384" width="9.140625" style="26"/>
  </cols>
  <sheetData>
    <row r="2" spans="1:1" ht="15" x14ac:dyDescent="0.25">
      <c r="A2" s="33" t="s">
        <v>58</v>
      </c>
    </row>
    <row r="3" spans="1:1" x14ac:dyDescent="0.2">
      <c r="A3" s="25"/>
    </row>
    <row r="4" spans="1:1" x14ac:dyDescent="0.2">
      <c r="A4" s="26" t="s">
        <v>47</v>
      </c>
    </row>
    <row r="5" spans="1:1" x14ac:dyDescent="0.2">
      <c r="A5" s="27" t="s">
        <v>55</v>
      </c>
    </row>
    <row r="6" spans="1:1" x14ac:dyDescent="0.2">
      <c r="A6" s="28"/>
    </row>
    <row r="7" spans="1:1" x14ac:dyDescent="0.2">
      <c r="A7" s="29" t="s">
        <v>48</v>
      </c>
    </row>
    <row r="8" spans="1:1" x14ac:dyDescent="0.2">
      <c r="A8" s="26" t="s">
        <v>49</v>
      </c>
    </row>
    <row r="9" spans="1:1" ht="12.75" customHeight="1" x14ac:dyDescent="0.2">
      <c r="A9" s="26" t="s">
        <v>59</v>
      </c>
    </row>
    <row r="11" spans="1:1" ht="15" x14ac:dyDescent="0.25">
      <c r="A11" s="33" t="s">
        <v>50</v>
      </c>
    </row>
    <row r="13" spans="1:1" x14ac:dyDescent="0.2">
      <c r="A13" s="26" t="s">
        <v>56</v>
      </c>
    </row>
    <row r="14" spans="1:1" x14ac:dyDescent="0.2">
      <c r="A14" s="26" t="s">
        <v>44</v>
      </c>
    </row>
    <row r="15" spans="1:1" x14ac:dyDescent="0.2">
      <c r="A15" s="30" t="s">
        <v>45</v>
      </c>
    </row>
    <row r="16" spans="1:1" x14ac:dyDescent="0.2">
      <c r="A16" s="26" t="s">
        <v>57</v>
      </c>
    </row>
    <row r="17" spans="1:1" x14ac:dyDescent="0.2">
      <c r="A17" s="30" t="s">
        <v>46</v>
      </c>
    </row>
    <row r="18" spans="1:1" x14ac:dyDescent="0.2">
      <c r="A18" s="31" t="s">
        <v>53</v>
      </c>
    </row>
    <row r="19" spans="1:1" x14ac:dyDescent="0.2">
      <c r="A19" s="32" t="s">
        <v>52</v>
      </c>
    </row>
    <row r="20" spans="1:1" x14ac:dyDescent="0.2">
      <c r="A20" s="32" t="s">
        <v>51</v>
      </c>
    </row>
    <row r="21" spans="1:1" x14ac:dyDescent="0.2">
      <c r="A21" s="26" t="s">
        <v>54</v>
      </c>
    </row>
  </sheetData>
  <hyperlinks>
    <hyperlink ref="A5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AY52"/>
  <sheetViews>
    <sheetView zoomScale="60" zoomScaleNormal="60" workbookViewId="0">
      <pane xSplit="3" ySplit="6" topLeftCell="X7" activePane="bottomRight" state="frozen"/>
      <selection pane="topRight" activeCell="D1" sqref="D1"/>
      <selection pane="bottomLeft" activeCell="A7" sqref="A7"/>
      <selection pane="bottomRight" activeCell="AN16" sqref="AN16"/>
    </sheetView>
  </sheetViews>
  <sheetFormatPr defaultRowHeight="15.75" x14ac:dyDescent="0.25"/>
  <cols>
    <col min="1" max="1" width="1.42578125" style="1" customWidth="1"/>
    <col min="2" max="2" width="60.140625" style="1" bestFit="1" customWidth="1"/>
    <col min="3" max="3" width="1.42578125" style="1" customWidth="1"/>
    <col min="4" max="5" width="12.85546875" style="1" hidden="1" customWidth="1"/>
    <col min="6" max="6" width="11.28515625" style="1" hidden="1" customWidth="1"/>
    <col min="7" max="7" width="12.28515625" style="1" hidden="1" customWidth="1"/>
    <col min="8" max="8" width="13" style="1" bestFit="1" customWidth="1"/>
    <col min="9" max="9" width="20.5703125" style="1" bestFit="1" customWidth="1"/>
    <col min="10" max="10" width="13" style="1" customWidth="1"/>
    <col min="11" max="11" width="19.7109375" style="1" customWidth="1"/>
    <col min="12" max="12" width="13" style="1" customWidth="1"/>
    <col min="13" max="13" width="19.7109375" style="1" customWidth="1"/>
    <col min="14" max="14" width="13" style="1" bestFit="1" customWidth="1"/>
    <col min="15" max="15" width="19.7109375" style="1" bestFit="1" customWidth="1"/>
    <col min="16" max="16" width="13" style="1" bestFit="1" customWidth="1"/>
    <col min="17" max="17" width="19.7109375" style="1" bestFit="1" customWidth="1"/>
    <col min="18" max="18" width="19.140625" style="1" customWidth="1"/>
    <col min="19" max="19" width="19.7109375" style="1" customWidth="1"/>
    <col min="20" max="20" width="18" style="1" customWidth="1"/>
    <col min="21" max="21" width="19.7109375" style="1" customWidth="1"/>
    <col min="22" max="22" width="13" style="1" customWidth="1"/>
    <col min="23" max="23" width="19.7109375" style="1" customWidth="1"/>
    <col min="24" max="24" width="13" style="1" customWidth="1"/>
    <col min="25" max="25" width="19.7109375" style="1" customWidth="1"/>
    <col min="26" max="26" width="13" style="1" customWidth="1"/>
    <col min="27" max="27" width="19.7109375" style="1" customWidth="1"/>
    <col min="28" max="28" width="13" style="1" bestFit="1" customWidth="1"/>
    <col min="29" max="29" width="19.7109375" style="1" bestFit="1" customWidth="1"/>
    <col min="30" max="30" width="13" style="1" customWidth="1"/>
    <col min="31" max="31" width="19.7109375" style="1" customWidth="1"/>
    <col min="32" max="32" width="13" style="1" customWidth="1"/>
    <col min="33" max="33" width="19.7109375" style="1" customWidth="1"/>
    <col min="34" max="34" width="13" style="1" customWidth="1"/>
    <col min="35" max="35" width="19.7109375" style="1" customWidth="1"/>
    <col min="36" max="36" width="13" style="1" customWidth="1"/>
    <col min="37" max="37" width="19.7109375" style="1" customWidth="1"/>
    <col min="38" max="38" width="13" style="1" customWidth="1" collapsed="1"/>
    <col min="39" max="39" width="19.7109375" style="1" customWidth="1"/>
    <col min="40" max="40" width="13" style="1" customWidth="1" collapsed="1"/>
    <col min="41" max="41" width="19.7109375" style="1" customWidth="1"/>
    <col min="42" max="42" width="13" style="1" customWidth="1"/>
    <col min="43" max="43" width="19.7109375" style="1" bestFit="1" customWidth="1"/>
    <col min="44" max="44" width="9.140625" style="1"/>
    <col min="45" max="45" width="12.28515625" style="1" bestFit="1" customWidth="1"/>
    <col min="46" max="46" width="26.28515625" style="1" bestFit="1" customWidth="1"/>
    <col min="47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51" ht="72.75" customHeight="1" x14ac:dyDescent="0.25"/>
    <row r="3" spans="2:51" ht="16.5" thickBot="1" x14ac:dyDescent="0.3"/>
    <row r="4" spans="2:51" ht="110.1" customHeight="1" x14ac:dyDescent="0.25">
      <c r="D4" s="60" t="s">
        <v>65</v>
      </c>
      <c r="E4" s="61"/>
      <c r="F4" s="60" t="s">
        <v>65</v>
      </c>
      <c r="G4" s="61"/>
      <c r="H4" s="60" t="s">
        <v>72</v>
      </c>
      <c r="I4" s="61"/>
      <c r="J4" s="60" t="s">
        <v>74</v>
      </c>
      <c r="K4" s="61"/>
      <c r="L4" s="60" t="s">
        <v>27</v>
      </c>
      <c r="M4" s="61"/>
      <c r="N4" s="60" t="s">
        <v>1</v>
      </c>
      <c r="O4" s="61"/>
      <c r="P4" s="60" t="s">
        <v>26</v>
      </c>
      <c r="Q4" s="61"/>
      <c r="R4" s="60" t="s">
        <v>2</v>
      </c>
      <c r="S4" s="61"/>
      <c r="T4" s="60" t="s">
        <v>28</v>
      </c>
      <c r="U4" s="61"/>
      <c r="V4" s="60" t="s">
        <v>42</v>
      </c>
      <c r="W4" s="61"/>
      <c r="X4" s="60" t="s">
        <v>43</v>
      </c>
      <c r="Y4" s="61"/>
      <c r="Z4" s="60" t="s">
        <v>3</v>
      </c>
      <c r="AA4" s="61"/>
      <c r="AB4" s="60" t="s">
        <v>4</v>
      </c>
      <c r="AC4" s="61"/>
      <c r="AD4" s="60" t="s">
        <v>5</v>
      </c>
      <c r="AE4" s="61"/>
      <c r="AF4" s="60" t="s">
        <v>68</v>
      </c>
      <c r="AG4" s="61"/>
      <c r="AH4" s="60" t="s">
        <v>69</v>
      </c>
      <c r="AI4" s="61"/>
      <c r="AJ4" s="60" t="s">
        <v>78</v>
      </c>
      <c r="AK4" s="61"/>
      <c r="AL4" s="60" t="s">
        <v>6</v>
      </c>
      <c r="AM4" s="61"/>
      <c r="AN4" s="60" t="s">
        <v>7</v>
      </c>
      <c r="AO4" s="61"/>
      <c r="AP4" s="60" t="s">
        <v>75</v>
      </c>
      <c r="AQ4" s="61"/>
    </row>
    <row r="5" spans="2:51" ht="63.75" thickBot="1" x14ac:dyDescent="0.3">
      <c r="B5" s="2" t="s">
        <v>8</v>
      </c>
      <c r="D5" s="3" t="s">
        <v>9</v>
      </c>
      <c r="E5" s="4" t="s">
        <v>10</v>
      </c>
      <c r="F5" s="3" t="s">
        <v>9</v>
      </c>
      <c r="G5" s="4" t="s">
        <v>10</v>
      </c>
      <c r="H5" s="3" t="s">
        <v>9</v>
      </c>
      <c r="I5" s="4" t="s">
        <v>10</v>
      </c>
      <c r="J5" s="3" t="s">
        <v>9</v>
      </c>
      <c r="K5" s="4" t="s">
        <v>10</v>
      </c>
      <c r="L5" s="3" t="s">
        <v>9</v>
      </c>
      <c r="M5" s="4" t="s">
        <v>10</v>
      </c>
      <c r="N5" s="3" t="s">
        <v>9</v>
      </c>
      <c r="O5" s="4" t="s">
        <v>10</v>
      </c>
      <c r="P5" s="3" t="s">
        <v>9</v>
      </c>
      <c r="Q5" s="4" t="s">
        <v>10</v>
      </c>
      <c r="R5" s="3" t="s">
        <v>9</v>
      </c>
      <c r="S5" s="4" t="s">
        <v>10</v>
      </c>
      <c r="T5" s="3" t="s">
        <v>9</v>
      </c>
      <c r="U5" s="4" t="s">
        <v>10</v>
      </c>
      <c r="V5" s="3" t="s">
        <v>9</v>
      </c>
      <c r="W5" s="4" t="s">
        <v>10</v>
      </c>
      <c r="X5" s="3" t="s">
        <v>9</v>
      </c>
      <c r="Y5" s="4" t="s">
        <v>10</v>
      </c>
      <c r="Z5" s="3" t="s">
        <v>9</v>
      </c>
      <c r="AA5" s="4" t="s">
        <v>10</v>
      </c>
      <c r="AB5" s="3" t="s">
        <v>9</v>
      </c>
      <c r="AC5" s="4" t="s">
        <v>10</v>
      </c>
      <c r="AD5" s="3" t="s">
        <v>9</v>
      </c>
      <c r="AE5" s="4" t="s">
        <v>10</v>
      </c>
      <c r="AF5" s="3" t="s">
        <v>9</v>
      </c>
      <c r="AG5" s="4" t="s">
        <v>10</v>
      </c>
      <c r="AH5" s="3" t="s">
        <v>9</v>
      </c>
      <c r="AI5" s="4" t="s">
        <v>10</v>
      </c>
      <c r="AJ5" s="3" t="s">
        <v>9</v>
      </c>
      <c r="AK5" s="4" t="s">
        <v>10</v>
      </c>
      <c r="AL5" s="3" t="s">
        <v>9</v>
      </c>
      <c r="AM5" s="4" t="s">
        <v>10</v>
      </c>
      <c r="AN5" s="3" t="s">
        <v>9</v>
      </c>
      <c r="AO5" s="4" t="s">
        <v>10</v>
      </c>
      <c r="AP5" s="3" t="s">
        <v>9</v>
      </c>
      <c r="AQ5" s="4" t="s">
        <v>10</v>
      </c>
    </row>
    <row r="6" spans="2:51" ht="5.25" customHeight="1" thickBot="1" x14ac:dyDescent="0.3"/>
    <row r="7" spans="2:51" x14ac:dyDescent="0.25">
      <c r="B7" s="5" t="s">
        <v>11</v>
      </c>
      <c r="D7" s="6"/>
      <c r="E7" s="7"/>
      <c r="F7" s="6"/>
      <c r="G7" s="7"/>
      <c r="H7" s="6">
        <v>-4.0303425621822764E-2</v>
      </c>
      <c r="I7" s="7">
        <v>-0.10199999999999994</v>
      </c>
      <c r="J7" s="6">
        <v>-4.1488820493052914E-2</v>
      </c>
      <c r="K7" s="7">
        <v>-0.10500000000000025</v>
      </c>
      <c r="L7" s="6">
        <v>-5.5504264134090486E-2</v>
      </c>
      <c r="M7" s="7">
        <v>-0.14047031621579542</v>
      </c>
      <c r="N7" s="6">
        <v>-5.3760902027898405E-2</v>
      </c>
      <c r="O7" s="7">
        <v>-0.13605821148553862</v>
      </c>
      <c r="P7" s="6">
        <v>-5.3133474391630298E-2</v>
      </c>
      <c r="Q7" s="7">
        <v>-0.13447031621579525</v>
      </c>
      <c r="R7" s="6">
        <v>-5.3087015189125286E-2</v>
      </c>
      <c r="S7" s="7">
        <v>-0.13435273716184643</v>
      </c>
      <c r="T7" s="6">
        <v>-5.3087015189125286E-2</v>
      </c>
      <c r="U7" s="7">
        <v>-0.13435273716184643</v>
      </c>
      <c r="V7" s="6">
        <v>-4.0047671605594304E-2</v>
      </c>
      <c r="W7" s="7">
        <v>-0.10135273716184609</v>
      </c>
      <c r="X7" s="6">
        <v>-3.7676881863134226E-2</v>
      </c>
      <c r="Y7" s="7">
        <v>-9.5352737161846376E-2</v>
      </c>
      <c r="Z7" s="6">
        <v>-3.7281750239390954E-2</v>
      </c>
      <c r="AA7" s="7">
        <v>-9.4352737161846584E-2</v>
      </c>
      <c r="AB7" s="6">
        <v>-3.4399909269375861E-2</v>
      </c>
      <c r="AC7" s="7">
        <v>-8.7059367568409943E-2</v>
      </c>
      <c r="AD7" s="6">
        <v>-3.4399909269375861E-2</v>
      </c>
      <c r="AE7" s="7">
        <v>-8.7059367568409943E-2</v>
      </c>
      <c r="AF7" s="6">
        <v>-3.3609646021889095E-2</v>
      </c>
      <c r="AG7" s="7">
        <v>-8.5059367568409872E-2</v>
      </c>
      <c r="AH7" s="6">
        <v>-3.3609646021889095E-2</v>
      </c>
      <c r="AI7" s="7">
        <v>-8.5059367568409872E-2</v>
      </c>
      <c r="AJ7" s="6">
        <v>-3.5933976561844161E-2</v>
      </c>
      <c r="AK7" s="7">
        <v>-9.0941788514460803E-2</v>
      </c>
      <c r="AL7" s="6">
        <v>-3.5933976561844161E-2</v>
      </c>
      <c r="AM7" s="7">
        <v>-9.0941788514460803E-2</v>
      </c>
      <c r="AN7" s="6">
        <v>-2.3863978312773204E-2</v>
      </c>
      <c r="AO7" s="7">
        <v>-6.1006094622065202E-2</v>
      </c>
      <c r="AP7" s="6">
        <v>1.4079868292706355E-2</v>
      </c>
      <c r="AQ7" s="7">
        <v>3.5993905377935134E-2</v>
      </c>
      <c r="AX7" s="45"/>
      <c r="AY7" s="45"/>
    </row>
    <row r="8" spans="2:51" x14ac:dyDescent="0.25">
      <c r="B8" s="5" t="s">
        <v>12</v>
      </c>
      <c r="D8" s="8"/>
      <c r="E8" s="9"/>
      <c r="F8" s="8"/>
      <c r="G8" s="9"/>
      <c r="H8" s="8">
        <v>6.0451231861549548E-2</v>
      </c>
      <c r="I8" s="9">
        <v>9.7216659481001458E-2</v>
      </c>
      <c r="J8" s="8">
        <v>6.2016940478922367E-2</v>
      </c>
      <c r="K8" s="9">
        <v>9.9734605878689486E-2</v>
      </c>
      <c r="L8" s="8">
        <v>4.8195129397493597E-2</v>
      </c>
      <c r="M8" s="9">
        <v>7.7506600593512415E-2</v>
      </c>
      <c r="N8" s="8">
        <v>4.4150302202958791E-2</v>
      </c>
      <c r="O8" s="9">
        <v>7.1001777185923737E-2</v>
      </c>
      <c r="P8" s="8">
        <v>4.4749082516177152E-2</v>
      </c>
      <c r="Q8" s="9">
        <v>7.1964725665574034E-2</v>
      </c>
      <c r="R8" s="8">
        <v>4.4872112009633813E-2</v>
      </c>
      <c r="S8" s="9">
        <v>7.2162579638159446E-2</v>
      </c>
      <c r="T8" s="8">
        <v>4.4872112009633813E-2</v>
      </c>
      <c r="U8" s="9">
        <v>7.2162579638159446E-2</v>
      </c>
      <c r="V8" s="8">
        <v>7.0627783208737194E-2</v>
      </c>
      <c r="W8" s="9">
        <v>0.11358241906182023</v>
      </c>
      <c r="X8" s="8">
        <v>6.876976379124411E-2</v>
      </c>
      <c r="Y8" s="9">
        <v>0.11059438332694538</v>
      </c>
      <c r="Z8" s="8">
        <v>6.8452158298479393E-2</v>
      </c>
      <c r="AA8" s="9">
        <v>0.11008361548833263</v>
      </c>
      <c r="AB8" s="8">
        <v>6.6331165306346085E-2</v>
      </c>
      <c r="AC8" s="9">
        <v>0.10667267005135553</v>
      </c>
      <c r="AD8" s="8">
        <v>6.6331165306346085E-2</v>
      </c>
      <c r="AE8" s="9">
        <v>0.10667267005135553</v>
      </c>
      <c r="AF8" s="8">
        <v>6.4777360073747792E-2</v>
      </c>
      <c r="AG8" s="9">
        <v>0.10417386647786861</v>
      </c>
      <c r="AH8" s="8">
        <v>6.4777360073747792E-2</v>
      </c>
      <c r="AI8" s="9">
        <v>0.10417386647786861</v>
      </c>
      <c r="AJ8" s="8">
        <v>6.5534112629636487E-2</v>
      </c>
      <c r="AK8" s="9">
        <v>0.10539086327465352</v>
      </c>
      <c r="AL8" s="8">
        <v>6.6155932307295329E-2</v>
      </c>
      <c r="AM8" s="9">
        <v>0.10639086327465364</v>
      </c>
      <c r="AN8" s="8">
        <v>7.8095082497466439E-2</v>
      </c>
      <c r="AO8" s="9">
        <v>0.12686523880309444</v>
      </c>
      <c r="AP8" s="8">
        <v>0.13780586752985524</v>
      </c>
      <c r="AQ8" s="9">
        <v>0.22386523880309478</v>
      </c>
      <c r="AX8" s="45"/>
      <c r="AY8" s="45"/>
    </row>
    <row r="9" spans="2:51" x14ac:dyDescent="0.25">
      <c r="B9" s="5" t="s">
        <v>13</v>
      </c>
      <c r="D9" s="8"/>
      <c r="E9" s="9"/>
      <c r="F9" s="8"/>
      <c r="G9" s="9"/>
      <c r="H9" s="8">
        <v>1.5261044176706826</v>
      </c>
      <c r="I9" s="9">
        <v>0.37999999999999995</v>
      </c>
      <c r="J9" s="8">
        <v>1.5662650602409638</v>
      </c>
      <c r="K9" s="9">
        <v>0.39</v>
      </c>
      <c r="L9" s="8">
        <v>1.5502008032128516</v>
      </c>
      <c r="M9" s="9">
        <v>0.38600000000000001</v>
      </c>
      <c r="N9" s="8">
        <v>1.4618473895582329</v>
      </c>
      <c r="O9" s="9">
        <v>0.36399999999999999</v>
      </c>
      <c r="P9" s="8">
        <v>1.4618473895582329</v>
      </c>
      <c r="Q9" s="9">
        <v>0.36399999999999999</v>
      </c>
      <c r="R9" s="8">
        <v>1.4698795180722892</v>
      </c>
      <c r="S9" s="9">
        <v>0.36599999999999999</v>
      </c>
      <c r="T9" s="8">
        <v>1.4698795180722892</v>
      </c>
      <c r="U9" s="9">
        <v>0.36599999999999999</v>
      </c>
      <c r="V9" s="8">
        <v>1.4738955823293174</v>
      </c>
      <c r="W9" s="9">
        <v>0.36699999999999999</v>
      </c>
      <c r="X9" s="8">
        <v>1.4859437751004014</v>
      </c>
      <c r="Y9" s="9">
        <v>0.37</v>
      </c>
      <c r="Z9" s="8">
        <v>1.4658634538152615</v>
      </c>
      <c r="AA9" s="9">
        <v>0.3650000000000001</v>
      </c>
      <c r="AB9" s="8">
        <v>1.3895582329317269</v>
      </c>
      <c r="AC9" s="9">
        <v>0.34599999999999997</v>
      </c>
      <c r="AD9" s="8">
        <v>1.3895582329317269</v>
      </c>
      <c r="AE9" s="9">
        <v>0.34599999999999997</v>
      </c>
      <c r="AF9" s="8">
        <v>1.4016064257028109</v>
      </c>
      <c r="AG9" s="9">
        <v>0.34899999999999992</v>
      </c>
      <c r="AH9" s="8">
        <v>1.4016064257028109</v>
      </c>
      <c r="AI9" s="9">
        <v>0.34899999999999992</v>
      </c>
      <c r="AJ9" s="8">
        <v>1.4497991967871484</v>
      </c>
      <c r="AK9" s="9">
        <v>0.36099999999999988</v>
      </c>
      <c r="AL9" s="8">
        <v>1.453815261044177</v>
      </c>
      <c r="AM9" s="9">
        <v>0.36200000000000004</v>
      </c>
      <c r="AN9" s="8">
        <v>1.5301204819277108</v>
      </c>
      <c r="AO9" s="9">
        <v>0.38100000000000006</v>
      </c>
      <c r="AP9" s="8">
        <v>1.9196787148594376</v>
      </c>
      <c r="AQ9" s="9">
        <v>0.47800000000000004</v>
      </c>
      <c r="AX9" s="45"/>
      <c r="AY9" s="45"/>
    </row>
    <row r="10" spans="2:51" x14ac:dyDescent="0.25">
      <c r="B10" s="5" t="s">
        <v>14</v>
      </c>
      <c r="D10" s="8"/>
      <c r="E10" s="9"/>
      <c r="F10" s="8"/>
      <c r="G10" s="9"/>
      <c r="H10" s="8">
        <v>-2.3409878651447724E-2</v>
      </c>
      <c r="I10" s="9">
        <v>-5.0999999999999976E-2</v>
      </c>
      <c r="J10" s="8">
        <v>-2.4327913108367127E-2</v>
      </c>
      <c r="K10" s="9">
        <v>-5.2999999999999839E-2</v>
      </c>
      <c r="L10" s="8">
        <v>-3.8623835837528264E-2</v>
      </c>
      <c r="M10" s="9">
        <v>-8.4144632146229609E-2</v>
      </c>
      <c r="N10" s="8">
        <v>-3.5149438125600563E-2</v>
      </c>
      <c r="O10" s="9">
        <v>-7.6575422329016235E-2</v>
      </c>
      <c r="P10" s="8">
        <v>-3.5869732466769499E-2</v>
      </c>
      <c r="Q10" s="9">
        <v>-7.8144632146229326E-2</v>
      </c>
      <c r="R10" s="8">
        <v>-3.6656415454846991E-2</v>
      </c>
      <c r="S10" s="9">
        <v>-7.9858474109671979E-2</v>
      </c>
      <c r="T10" s="8">
        <v>-3.6656415454846991E-2</v>
      </c>
      <c r="U10" s="9">
        <v>-7.9858474109671979E-2</v>
      </c>
      <c r="V10" s="8">
        <v>-7.3377793731627672E-2</v>
      </c>
      <c r="W10" s="9">
        <v>-0.15985847410967208</v>
      </c>
      <c r="X10" s="8">
        <v>-7.6131897102386326E-2</v>
      </c>
      <c r="Y10" s="9">
        <v>-0.16585847410967211</v>
      </c>
      <c r="Z10" s="8">
        <v>-7.6131897102386326E-2</v>
      </c>
      <c r="AA10" s="9">
        <v>-0.16585847410967211</v>
      </c>
      <c r="AB10" s="8">
        <v>-7.7441134315882176E-2</v>
      </c>
      <c r="AC10" s="9">
        <v>-0.16871073570754086</v>
      </c>
      <c r="AD10" s="8">
        <v>-7.7441134315882176E-2</v>
      </c>
      <c r="AE10" s="9">
        <v>-0.16871073570754086</v>
      </c>
      <c r="AF10" s="8">
        <v>-7.8818186001261448E-2</v>
      </c>
      <c r="AG10" s="9">
        <v>-0.17171073570754064</v>
      </c>
      <c r="AH10" s="8">
        <v>-7.8818186001261448E-2</v>
      </c>
      <c r="AI10" s="9">
        <v>-0.17171073570754064</v>
      </c>
      <c r="AJ10" s="8">
        <v>-7.4555679476281611E-2</v>
      </c>
      <c r="AK10" s="9">
        <v>-0.16242457767098337</v>
      </c>
      <c r="AL10" s="8">
        <v>-7.4096662247821743E-2</v>
      </c>
      <c r="AM10" s="9">
        <v>-0.16142457767098323</v>
      </c>
      <c r="AN10" s="8">
        <v>-5.9932205074841094E-2</v>
      </c>
      <c r="AO10" s="9">
        <v>-0.13093950037484572</v>
      </c>
      <c r="AP10" s="8">
        <v>-1.5076710128545057E-2</v>
      </c>
      <c r="AQ10" s="9">
        <v>-3.2939500374845714E-2</v>
      </c>
      <c r="AX10" s="45"/>
      <c r="AY10" s="45"/>
    </row>
    <row r="11" spans="2:51" x14ac:dyDescent="0.25">
      <c r="B11" s="5" t="s">
        <v>15</v>
      </c>
      <c r="D11" s="8"/>
      <c r="E11" s="9"/>
      <c r="F11" s="8"/>
      <c r="G11" s="9"/>
      <c r="H11" s="8">
        <v>3.7398748742213828E-2</v>
      </c>
      <c r="I11" s="9">
        <v>6.1123084969613509E-2</v>
      </c>
      <c r="J11" s="8">
        <v>3.7799191485090144E-2</v>
      </c>
      <c r="K11" s="9">
        <v>6.1777553277283494E-2</v>
      </c>
      <c r="L11" s="8">
        <v>2.3882195365185543E-2</v>
      </c>
      <c r="M11" s="9">
        <v>3.9032146947725208E-2</v>
      </c>
      <c r="N11" s="8">
        <v>2.3241310150212913E-2</v>
      </c>
      <c r="O11" s="9">
        <v>3.7984708657194347E-2</v>
      </c>
      <c r="P11" s="8">
        <v>2.2393303214279348E-2</v>
      </c>
      <c r="Q11" s="9">
        <v>3.6598758545409359E-2</v>
      </c>
      <c r="R11" s="8">
        <v>2.1951903996999311E-2</v>
      </c>
      <c r="S11" s="9">
        <v>3.5877352541981454E-2</v>
      </c>
      <c r="T11" s="8">
        <v>2.1951903996999311E-2</v>
      </c>
      <c r="U11" s="9">
        <v>3.5877352541981454E-2</v>
      </c>
      <c r="V11" s="8">
        <v>5.8688556860446273E-2</v>
      </c>
      <c r="W11" s="9">
        <v>9.5918333323167404E-2</v>
      </c>
      <c r="X11" s="8">
        <v>1.0419742049513347E-2</v>
      </c>
      <c r="Y11" s="9">
        <v>1.7029627997553223E-2</v>
      </c>
      <c r="Z11" s="8">
        <v>9.8275900251190151E-3</v>
      </c>
      <c r="AA11" s="9">
        <v>1.6061837370345985E-2</v>
      </c>
      <c r="AB11" s="8">
        <v>5.2257141976355115E-3</v>
      </c>
      <c r="AC11" s="9">
        <v>8.5407074747519563E-3</v>
      </c>
      <c r="AD11" s="8">
        <v>5.2257141976355115E-3</v>
      </c>
      <c r="AE11" s="9">
        <v>8.5407074747519563E-3</v>
      </c>
      <c r="AF11" s="8">
        <v>2.8544226646689541E-3</v>
      </c>
      <c r="AG11" s="9">
        <v>4.6651592617273797E-3</v>
      </c>
      <c r="AH11" s="8">
        <v>2.8544226646689541E-3</v>
      </c>
      <c r="AI11" s="9">
        <v>4.6651592617273797E-3</v>
      </c>
      <c r="AJ11" s="8">
        <v>7.1358988980925186E-3</v>
      </c>
      <c r="AK11" s="9">
        <v>1.1662640311555587E-2</v>
      </c>
      <c r="AL11" s="8">
        <v>7.7477585377163649E-3</v>
      </c>
      <c r="AM11" s="9">
        <v>1.266264031155539E-2</v>
      </c>
      <c r="AN11" s="8">
        <v>9.9850231240021792E-3</v>
      </c>
      <c r="AO11" s="9">
        <v>1.658833712381956E-2</v>
      </c>
      <c r="AP11" s="8">
        <v>6.8811475242346098E-2</v>
      </c>
      <c r="AQ11" s="9">
        <v>0.11431800759314296</v>
      </c>
      <c r="AX11" s="45"/>
      <c r="AY11" s="45"/>
    </row>
    <row r="12" spans="2:51" x14ac:dyDescent="0.25">
      <c r="B12" s="5" t="s">
        <v>16</v>
      </c>
      <c r="D12" s="8"/>
      <c r="E12" s="9"/>
      <c r="F12" s="8"/>
      <c r="G12" s="9"/>
      <c r="H12" s="8">
        <v>2.1833333333333331</v>
      </c>
      <c r="I12" s="9">
        <v>0.39299999999999996</v>
      </c>
      <c r="J12" s="8">
        <v>2.2388888888888889</v>
      </c>
      <c r="K12" s="9">
        <v>0.40300000000000002</v>
      </c>
      <c r="L12" s="8">
        <v>2.2222222222222223</v>
      </c>
      <c r="M12" s="9">
        <v>0.4</v>
      </c>
      <c r="N12" s="8">
        <v>2.094444444444445</v>
      </c>
      <c r="O12" s="9">
        <v>0.37700000000000011</v>
      </c>
      <c r="P12" s="8">
        <v>2.094444444444445</v>
      </c>
      <c r="Q12" s="9">
        <v>0.37700000000000011</v>
      </c>
      <c r="R12" s="8">
        <v>2.1055555555555561</v>
      </c>
      <c r="S12" s="9">
        <v>0.37900000000000011</v>
      </c>
      <c r="T12" s="8">
        <v>2.1055555555555561</v>
      </c>
      <c r="U12" s="9">
        <v>0.37900000000000011</v>
      </c>
      <c r="V12" s="8">
        <v>2.1055555555555561</v>
      </c>
      <c r="W12" s="9">
        <v>0.37900000000000011</v>
      </c>
      <c r="X12" s="8">
        <v>2.1277777777777778</v>
      </c>
      <c r="Y12" s="9">
        <v>0.38300000000000001</v>
      </c>
      <c r="Z12" s="8">
        <v>2.100000000000001</v>
      </c>
      <c r="AA12" s="9">
        <v>0.37800000000000011</v>
      </c>
      <c r="AB12" s="8">
        <v>1.9888888888888894</v>
      </c>
      <c r="AC12" s="9">
        <v>0.35800000000000004</v>
      </c>
      <c r="AD12" s="8">
        <v>1.9888888888888894</v>
      </c>
      <c r="AE12" s="9">
        <v>0.35800000000000004</v>
      </c>
      <c r="AF12" s="8">
        <v>2.005555555555556</v>
      </c>
      <c r="AG12" s="9">
        <v>0.36100000000000004</v>
      </c>
      <c r="AH12" s="8">
        <v>2.005555555555556</v>
      </c>
      <c r="AI12" s="9">
        <v>0.36100000000000004</v>
      </c>
      <c r="AJ12" s="8">
        <v>2.0611111111111118</v>
      </c>
      <c r="AK12" s="9">
        <v>0.37100000000000011</v>
      </c>
      <c r="AL12" s="8">
        <v>2.0666666666666669</v>
      </c>
      <c r="AM12" s="9">
        <v>0.37200000000000005</v>
      </c>
      <c r="AN12" s="8">
        <v>2.1722222222222221</v>
      </c>
      <c r="AO12" s="9">
        <v>0.3909999999999999</v>
      </c>
      <c r="AP12" s="8">
        <v>2.7166666666666672</v>
      </c>
      <c r="AQ12" s="9">
        <v>0.48900000000000005</v>
      </c>
      <c r="AX12" s="45"/>
      <c r="AY12" s="45"/>
    </row>
    <row r="13" spans="2:51" x14ac:dyDescent="0.25">
      <c r="B13" s="5" t="s">
        <v>17</v>
      </c>
      <c r="D13" s="8"/>
      <c r="E13" s="9"/>
      <c r="F13" s="8"/>
      <c r="G13" s="9"/>
      <c r="H13" s="8" t="s">
        <v>80</v>
      </c>
      <c r="I13" s="9">
        <v>0</v>
      </c>
      <c r="J13" s="8" t="s">
        <v>80</v>
      </c>
      <c r="K13" s="9">
        <v>0</v>
      </c>
      <c r="L13" s="8" t="s">
        <v>80</v>
      </c>
      <c r="M13" s="9">
        <v>0</v>
      </c>
      <c r="N13" s="8" t="s">
        <v>80</v>
      </c>
      <c r="O13" s="9">
        <v>0</v>
      </c>
      <c r="P13" s="8" t="s">
        <v>80</v>
      </c>
      <c r="Q13" s="9">
        <v>0</v>
      </c>
      <c r="R13" s="8" t="s">
        <v>80</v>
      </c>
      <c r="S13" s="9">
        <v>0</v>
      </c>
      <c r="T13" s="8" t="s">
        <v>80</v>
      </c>
      <c r="U13" s="9">
        <v>0</v>
      </c>
      <c r="V13" s="8" t="s">
        <v>80</v>
      </c>
      <c r="W13" s="9">
        <v>0</v>
      </c>
      <c r="X13" s="8" t="s">
        <v>80</v>
      </c>
      <c r="Y13" s="9">
        <v>0</v>
      </c>
      <c r="Z13" s="8" t="s">
        <v>80</v>
      </c>
      <c r="AA13" s="9">
        <v>0</v>
      </c>
      <c r="AB13" s="8" t="s">
        <v>80</v>
      </c>
      <c r="AC13" s="9">
        <v>0</v>
      </c>
      <c r="AD13" s="8" t="s">
        <v>80</v>
      </c>
      <c r="AE13" s="9">
        <v>0</v>
      </c>
      <c r="AF13" s="8" t="s">
        <v>80</v>
      </c>
      <c r="AG13" s="9">
        <v>0</v>
      </c>
      <c r="AH13" s="8" t="s">
        <v>80</v>
      </c>
      <c r="AI13" s="9">
        <v>0</v>
      </c>
      <c r="AJ13" s="8" t="s">
        <v>80</v>
      </c>
      <c r="AK13" s="9">
        <v>0</v>
      </c>
      <c r="AL13" s="8" t="s">
        <v>80</v>
      </c>
      <c r="AM13" s="9">
        <v>0</v>
      </c>
      <c r="AN13" s="8">
        <v>0.22442085693272262</v>
      </c>
      <c r="AO13" s="9">
        <v>0.33848991568984338</v>
      </c>
      <c r="AP13" s="8">
        <v>0.2888696061829199</v>
      </c>
      <c r="AQ13" s="9">
        <v>0.43569679743058504</v>
      </c>
      <c r="AX13" s="45"/>
      <c r="AY13" s="45"/>
    </row>
    <row r="14" spans="2:51" x14ac:dyDescent="0.25">
      <c r="B14" s="5" t="s">
        <v>18</v>
      </c>
      <c r="D14" s="8"/>
      <c r="E14" s="9"/>
      <c r="F14" s="8"/>
      <c r="G14" s="9"/>
      <c r="H14" s="8" t="s">
        <v>80</v>
      </c>
      <c r="I14" s="9">
        <v>0</v>
      </c>
      <c r="J14" s="8" t="s">
        <v>80</v>
      </c>
      <c r="K14" s="9">
        <v>0</v>
      </c>
      <c r="L14" s="8" t="s">
        <v>80</v>
      </c>
      <c r="M14" s="9">
        <v>0</v>
      </c>
      <c r="N14" s="8" t="s">
        <v>80</v>
      </c>
      <c r="O14" s="9">
        <v>0</v>
      </c>
      <c r="P14" s="8" t="s">
        <v>80</v>
      </c>
      <c r="Q14" s="9">
        <v>0</v>
      </c>
      <c r="R14" s="8" t="s">
        <v>80</v>
      </c>
      <c r="S14" s="9">
        <v>0</v>
      </c>
      <c r="T14" s="8" t="s">
        <v>80</v>
      </c>
      <c r="U14" s="9">
        <v>0</v>
      </c>
      <c r="V14" s="8" t="s">
        <v>80</v>
      </c>
      <c r="W14" s="9">
        <v>0</v>
      </c>
      <c r="X14" s="8" t="s">
        <v>80</v>
      </c>
      <c r="Y14" s="9">
        <v>0</v>
      </c>
      <c r="Z14" s="8" t="s">
        <v>80</v>
      </c>
      <c r="AA14" s="9">
        <v>0</v>
      </c>
      <c r="AB14" s="8" t="s">
        <v>80</v>
      </c>
      <c r="AC14" s="9">
        <v>0</v>
      </c>
      <c r="AD14" s="8" t="s">
        <v>80</v>
      </c>
      <c r="AE14" s="9">
        <v>0</v>
      </c>
      <c r="AF14" s="8" t="s">
        <v>80</v>
      </c>
      <c r="AG14" s="9">
        <v>0</v>
      </c>
      <c r="AH14" s="8" t="s">
        <v>80</v>
      </c>
      <c r="AI14" s="9">
        <v>0</v>
      </c>
      <c r="AJ14" s="8" t="s">
        <v>80</v>
      </c>
      <c r="AK14" s="9">
        <v>0</v>
      </c>
      <c r="AL14" s="8" t="s">
        <v>80</v>
      </c>
      <c r="AM14" s="9">
        <v>0</v>
      </c>
      <c r="AN14" s="8">
        <v>0.27617144468933397</v>
      </c>
      <c r="AO14" s="9">
        <v>0.38174545676606259</v>
      </c>
      <c r="AP14" s="8">
        <v>0.3464927982110575</v>
      </c>
      <c r="AQ14" s="9">
        <v>0.47894905162271384</v>
      </c>
      <c r="AX14" s="45"/>
      <c r="AY14" s="45"/>
    </row>
    <row r="15" spans="2:51" x14ac:dyDescent="0.25">
      <c r="B15" s="5" t="s">
        <v>19</v>
      </c>
      <c r="D15" s="8"/>
      <c r="E15" s="9"/>
      <c r="F15" s="8"/>
      <c r="G15" s="9"/>
      <c r="H15" s="8">
        <v>3.0381740274745495E-2</v>
      </c>
      <c r="I15" s="9">
        <v>4.5280296861450464E-2</v>
      </c>
      <c r="J15" s="8">
        <v>3.3678205295761821E-2</v>
      </c>
      <c r="K15" s="9">
        <v>5.019327792820908E-2</v>
      </c>
      <c r="L15" s="8">
        <v>3.231698361089852E-2</v>
      </c>
      <c r="M15" s="9">
        <v>4.8164542199858357E-2</v>
      </c>
      <c r="N15" s="8">
        <v>2.2368582311000695E-2</v>
      </c>
      <c r="O15" s="9">
        <v>3.333765736434223E-2</v>
      </c>
      <c r="P15" s="8">
        <v>2.4600027645597322E-2</v>
      </c>
      <c r="Q15" s="9">
        <v>3.6663355835427416E-2</v>
      </c>
      <c r="R15" s="8">
        <v>2.6871147503286563E-2</v>
      </c>
      <c r="S15" s="9">
        <v>4.0048184368425783E-2</v>
      </c>
      <c r="T15" s="8">
        <v>2.6871147503286563E-2</v>
      </c>
      <c r="U15" s="9">
        <v>4.0048184368425783E-2</v>
      </c>
      <c r="V15" s="8">
        <v>1.5334101548552415E-2</v>
      </c>
      <c r="W15" s="9">
        <v>2.2853617467042779E-2</v>
      </c>
      <c r="X15" s="8">
        <v>1.7022238275723023E-2</v>
      </c>
      <c r="Y15" s="9">
        <v>2.5369580392726309E-2</v>
      </c>
      <c r="Z15" s="8">
        <v>1.6680114651606681E-2</v>
      </c>
      <c r="AA15" s="9">
        <v>2.4859686649865653E-2</v>
      </c>
      <c r="AB15" s="8">
        <v>1.5296781900302925E-2</v>
      </c>
      <c r="AC15" s="9">
        <v>2.2797997060304435E-2</v>
      </c>
      <c r="AD15" s="8">
        <v>1.5296781900302925E-2</v>
      </c>
      <c r="AE15" s="9">
        <v>2.2797997060304435E-2</v>
      </c>
      <c r="AF15" s="8">
        <v>1.432488374131391E-2</v>
      </c>
      <c r="AG15" s="9">
        <v>2.1349500800374798E-2</v>
      </c>
      <c r="AH15" s="8">
        <v>1.4304736926888939E-2</v>
      </c>
      <c r="AI15" s="9">
        <v>2.1319474418418898E-2</v>
      </c>
      <c r="AJ15" s="8">
        <v>1.6339971787086016E-2</v>
      </c>
      <c r="AK15" s="9">
        <v>2.4352744988804777E-2</v>
      </c>
      <c r="AL15" s="8">
        <v>1.7010942217507319E-2</v>
      </c>
      <c r="AM15" s="9">
        <v>2.5352744988804594E-2</v>
      </c>
      <c r="AN15" s="8">
        <v>4.8391483048276562E-2</v>
      </c>
      <c r="AO15" s="9">
        <v>7.0910048697589448E-2</v>
      </c>
      <c r="AP15" s="8">
        <v>0.11474079477653332</v>
      </c>
      <c r="AQ15" s="9">
        <v>0.16813444913616613</v>
      </c>
      <c r="AX15" s="45"/>
      <c r="AY15" s="45"/>
    </row>
    <row r="16" spans="2:51" x14ac:dyDescent="0.25">
      <c r="B16" s="5" t="s">
        <v>70</v>
      </c>
      <c r="D16" s="8"/>
      <c r="E16" s="9"/>
      <c r="F16" s="8"/>
      <c r="G16" s="9"/>
      <c r="H16" s="8" t="s">
        <v>80</v>
      </c>
      <c r="I16" s="9">
        <v>0</v>
      </c>
      <c r="J16" s="8" t="s">
        <v>80</v>
      </c>
      <c r="K16" s="9">
        <v>0</v>
      </c>
      <c r="L16" s="8" t="s">
        <v>80</v>
      </c>
      <c r="M16" s="9">
        <v>0</v>
      </c>
      <c r="N16" s="8" t="s">
        <v>80</v>
      </c>
      <c r="O16" s="9">
        <v>0</v>
      </c>
      <c r="P16" s="8" t="s">
        <v>80</v>
      </c>
      <c r="Q16" s="9">
        <v>0</v>
      </c>
      <c r="R16" s="8" t="s">
        <v>80</v>
      </c>
      <c r="S16" s="9">
        <v>0</v>
      </c>
      <c r="T16" s="8" t="s">
        <v>80</v>
      </c>
      <c r="U16" s="9">
        <v>0</v>
      </c>
      <c r="V16" s="8" t="s">
        <v>80</v>
      </c>
      <c r="W16" s="9">
        <v>0</v>
      </c>
      <c r="X16" s="8" t="s">
        <v>80</v>
      </c>
      <c r="Y16" s="9">
        <v>0</v>
      </c>
      <c r="Z16" s="8" t="s">
        <v>80</v>
      </c>
      <c r="AA16" s="9">
        <v>0</v>
      </c>
      <c r="AB16" s="8" t="s">
        <v>80</v>
      </c>
      <c r="AC16" s="9">
        <v>0</v>
      </c>
      <c r="AD16" s="8" t="s">
        <v>80</v>
      </c>
      <c r="AE16" s="9">
        <v>0</v>
      </c>
      <c r="AF16" s="8" t="s">
        <v>80</v>
      </c>
      <c r="AG16" s="9">
        <v>0</v>
      </c>
      <c r="AH16" s="8" t="s">
        <v>80</v>
      </c>
      <c r="AI16" s="9">
        <v>0</v>
      </c>
      <c r="AJ16" s="8" t="s">
        <v>80</v>
      </c>
      <c r="AK16" s="9">
        <v>0</v>
      </c>
      <c r="AL16" s="8" t="s">
        <v>80</v>
      </c>
      <c r="AM16" s="9">
        <v>0</v>
      </c>
      <c r="AN16" s="8">
        <v>5.5527931294030441E-3</v>
      </c>
      <c r="AO16" s="9">
        <v>1.3068608400356396E-2</v>
      </c>
      <c r="AP16" s="8">
        <v>4.7147703753187997E-2</v>
      </c>
      <c r="AQ16" s="9">
        <v>0.11096305282179272</v>
      </c>
      <c r="AX16" s="45"/>
      <c r="AY16" s="45"/>
    </row>
    <row r="17" spans="2:51" x14ac:dyDescent="0.25">
      <c r="B17" s="5" t="s">
        <v>71</v>
      </c>
      <c r="D17" s="8"/>
      <c r="E17" s="9"/>
      <c r="F17" s="8"/>
      <c r="G17" s="9"/>
      <c r="H17" s="8">
        <v>-1.8094380915686936E-2</v>
      </c>
      <c r="I17" s="9">
        <v>-3.6126225471998563E-2</v>
      </c>
      <c r="J17" s="8">
        <v>-1.8990761355127006E-2</v>
      </c>
      <c r="K17" s="9">
        <v>-3.7915888352137488E-2</v>
      </c>
      <c r="L17" s="8">
        <v>-3.3009437838710132E-2</v>
      </c>
      <c r="M17" s="9">
        <v>-6.5904791085243455E-2</v>
      </c>
      <c r="N17" s="8">
        <v>-2.9626945593252962E-2</v>
      </c>
      <c r="O17" s="9">
        <v>-5.9151496894850032E-2</v>
      </c>
      <c r="P17" s="8">
        <v>-3.1349414752463667E-2</v>
      </c>
      <c r="Q17" s="9">
        <v>-6.2590482152436899E-2</v>
      </c>
      <c r="R17" s="8">
        <v>-3.1971734703673427E-2</v>
      </c>
      <c r="S17" s="9">
        <v>-6.3832971242165137E-2</v>
      </c>
      <c r="T17" s="8">
        <v>-3.1971734703673427E-2</v>
      </c>
      <c r="U17" s="9">
        <v>-6.3832971242165137E-2</v>
      </c>
      <c r="V17" s="8">
        <v>-4.9099887481943716E-2</v>
      </c>
      <c r="W17" s="9">
        <v>-9.8030079840126877E-2</v>
      </c>
      <c r="X17" s="8">
        <v>-6.4700764954423784E-2</v>
      </c>
      <c r="Y17" s="9">
        <v>-0.12917791627387964</v>
      </c>
      <c r="Z17" s="8">
        <v>-6.4637036794288338E-2</v>
      </c>
      <c r="AA17" s="9">
        <v>-0.1290506802058044</v>
      </c>
      <c r="AB17" s="8">
        <v>-6.8068879452238717E-2</v>
      </c>
      <c r="AC17" s="9">
        <v>-0.13590250466021583</v>
      </c>
      <c r="AD17" s="8">
        <v>-6.8068879452238717E-2</v>
      </c>
      <c r="AE17" s="9">
        <v>-0.13590250466021583</v>
      </c>
      <c r="AF17" s="8">
        <v>-7.0760203439514946E-2</v>
      </c>
      <c r="AG17" s="9">
        <v>-0.14127585109497817</v>
      </c>
      <c r="AH17" s="8">
        <v>-7.0760203439514946E-2</v>
      </c>
      <c r="AI17" s="9">
        <v>-0.14127585109497817</v>
      </c>
      <c r="AJ17" s="8">
        <v>-6.8664353675693457E-2</v>
      </c>
      <c r="AK17" s="9">
        <v>-0.13709139507650181</v>
      </c>
      <c r="AL17" s="8">
        <v>-6.8163488149907803E-2</v>
      </c>
      <c r="AM17" s="9">
        <v>-0.13609139507650209</v>
      </c>
      <c r="AN17" s="8">
        <v>-4.9055803047158175E-2</v>
      </c>
      <c r="AO17" s="9">
        <v>-9.5561901226831406E-2</v>
      </c>
      <c r="AP17" s="8">
        <v>9.3060939079392391E-4</v>
      </c>
      <c r="AQ17" s="9">
        <v>1.8128497987959257E-3</v>
      </c>
      <c r="AX17" s="45"/>
      <c r="AY17" s="45"/>
    </row>
    <row r="18" spans="2:51" x14ac:dyDescent="0.25">
      <c r="B18" s="5" t="s">
        <v>20</v>
      </c>
      <c r="D18" s="8"/>
      <c r="E18" s="9"/>
      <c r="F18" s="8"/>
      <c r="G18" s="9"/>
      <c r="H18" s="8">
        <v>6.3034068324714365E-3</v>
      </c>
      <c r="I18" s="9">
        <v>1.4341296059579506E-2</v>
      </c>
      <c r="J18" s="8">
        <v>4.7506039059983518E-3</v>
      </c>
      <c r="K18" s="9">
        <v>1.0808411845917111E-2</v>
      </c>
      <c r="L18" s="8">
        <v>4.058451497111859E-2</v>
      </c>
      <c r="M18" s="9">
        <v>9.2336503117164376E-2</v>
      </c>
      <c r="N18" s="8">
        <v>4.6979993277887155E-2</v>
      </c>
      <c r="O18" s="9">
        <v>0.10688727705222185</v>
      </c>
      <c r="P18" s="8">
        <v>4.5096664141782039E-2</v>
      </c>
      <c r="Q18" s="9">
        <v>0.10260239088885714</v>
      </c>
      <c r="R18" s="8">
        <v>4.3926446109960438E-2</v>
      </c>
      <c r="S18" s="9">
        <v>9.9939950768038438E-2</v>
      </c>
      <c r="T18" s="8">
        <v>4.3926446109960438E-2</v>
      </c>
      <c r="U18" s="9">
        <v>9.9939950768038438E-2</v>
      </c>
      <c r="V18" s="8">
        <v>2.8412326472780469E-2</v>
      </c>
      <c r="W18" s="9">
        <v>6.4642755341212249E-2</v>
      </c>
      <c r="X18" s="8">
        <v>3.1426141647842298E-2</v>
      </c>
      <c r="Y18" s="9">
        <v>7.1499684751473502E-2</v>
      </c>
      <c r="Z18" s="8">
        <v>3.1294293872458745E-2</v>
      </c>
      <c r="AA18" s="9">
        <v>7.1199709193521185E-2</v>
      </c>
      <c r="AB18" s="8">
        <v>3.2236708418144522E-2</v>
      </c>
      <c r="AC18" s="9">
        <v>7.3343858598714104E-2</v>
      </c>
      <c r="AD18" s="8">
        <v>3.2236708418144522E-2</v>
      </c>
      <c r="AE18" s="9">
        <v>7.3343858598714104E-2</v>
      </c>
      <c r="AF18" s="8">
        <v>3.2463392762249299E-2</v>
      </c>
      <c r="AG18" s="9">
        <v>7.3859603080592334E-2</v>
      </c>
      <c r="AH18" s="8">
        <v>3.2463392762249299E-2</v>
      </c>
      <c r="AI18" s="9">
        <v>7.3859603080592334E-2</v>
      </c>
      <c r="AJ18" s="8">
        <v>3.3903220161242364E-2</v>
      </c>
      <c r="AK18" s="9">
        <v>7.7135449230531491E-2</v>
      </c>
      <c r="AL18" s="8">
        <v>3.2396884577127416E-2</v>
      </c>
      <c r="AM18" s="9">
        <v>7.3708285928047929E-2</v>
      </c>
      <c r="AN18" s="8">
        <v>3.6744034304404982E-2</v>
      </c>
      <c r="AO18" s="9">
        <v>7.6772979970242627E-2</v>
      </c>
      <c r="AP18" s="8">
        <v>8.3408819573972837E-2</v>
      </c>
      <c r="AQ18" s="9">
        <v>0.17427437557466341</v>
      </c>
      <c r="AX18" s="45"/>
      <c r="AY18" s="45"/>
    </row>
    <row r="19" spans="2:51" x14ac:dyDescent="0.25">
      <c r="B19" s="5" t="s">
        <v>21</v>
      </c>
      <c r="D19" s="8"/>
      <c r="E19" s="9"/>
      <c r="F19" s="8"/>
      <c r="G19" s="9"/>
      <c r="H19" s="8">
        <v>2.66588489716586E-2</v>
      </c>
      <c r="I19" s="9">
        <v>4.9101814610836125E-2</v>
      </c>
      <c r="J19" s="8">
        <v>2.6769396450730953E-2</v>
      </c>
      <c r="K19" s="9">
        <v>4.9305427371044749E-2</v>
      </c>
      <c r="L19" s="8">
        <v>7.1231764515079954E-2</v>
      </c>
      <c r="M19" s="9">
        <v>0.13119879629238845</v>
      </c>
      <c r="N19" s="8">
        <v>7.4414339434269339E-2</v>
      </c>
      <c r="O19" s="9">
        <v>0.13706064741106469</v>
      </c>
      <c r="P19" s="8">
        <v>7.1390302499531044E-2</v>
      </c>
      <c r="Q19" s="9">
        <v>0.13149080074950431</v>
      </c>
      <c r="R19" s="8">
        <v>7.2992285177448046E-2</v>
      </c>
      <c r="S19" s="9">
        <v>0.13444142538241585</v>
      </c>
      <c r="T19" s="8">
        <v>7.2992285177448046E-2</v>
      </c>
      <c r="U19" s="9">
        <v>0.13444142538241585</v>
      </c>
      <c r="V19" s="8">
        <v>6.0307037167329547E-2</v>
      </c>
      <c r="W19" s="9">
        <v>0.11107699968093523</v>
      </c>
      <c r="X19" s="8">
        <v>6.1911703062369705E-2</v>
      </c>
      <c r="Y19" s="9">
        <v>0.11403256641880724</v>
      </c>
      <c r="Z19" s="8">
        <v>6.1463087089328017E-2</v>
      </c>
      <c r="AA19" s="9">
        <v>0.11320627949384757</v>
      </c>
      <c r="AB19" s="8">
        <v>6.1233858129807306E-2</v>
      </c>
      <c r="AC19" s="9">
        <v>0.11278407229781344</v>
      </c>
      <c r="AD19" s="8">
        <v>6.1233858129807306E-2</v>
      </c>
      <c r="AE19" s="9">
        <v>0.11278407229781344</v>
      </c>
      <c r="AF19" s="8">
        <v>6.1294439475986229E-2</v>
      </c>
      <c r="AG19" s="9">
        <v>0.11289565453574571</v>
      </c>
      <c r="AH19" s="8">
        <v>6.1294439475986229E-2</v>
      </c>
      <c r="AI19" s="9">
        <v>0.11289565453574571</v>
      </c>
      <c r="AJ19" s="8">
        <v>6.2812555467304909E-2</v>
      </c>
      <c r="AK19" s="9">
        <v>0.11569180863987541</v>
      </c>
      <c r="AL19" s="8">
        <v>6.2397387160778139E-2</v>
      </c>
      <c r="AM19" s="9">
        <v>0.11492712756752121</v>
      </c>
      <c r="AN19" s="8">
        <v>7.8246240137135548E-2</v>
      </c>
      <c r="AO19" s="9">
        <v>0.13765048848021774</v>
      </c>
      <c r="AP19" s="8">
        <v>0.13360287475389798</v>
      </c>
      <c r="AQ19" s="9">
        <v>0.23503366986073604</v>
      </c>
      <c r="AX19" s="45"/>
      <c r="AY19" s="45"/>
    </row>
    <row r="20" spans="2:51" x14ac:dyDescent="0.25">
      <c r="B20" s="5" t="s">
        <v>22</v>
      </c>
      <c r="D20" s="8"/>
      <c r="E20" s="9"/>
      <c r="F20" s="8"/>
      <c r="G20" s="9"/>
      <c r="H20" s="8">
        <v>8.9518499673359342E-2</v>
      </c>
      <c r="I20" s="9">
        <v>0.10685113135732227</v>
      </c>
      <c r="J20" s="8">
        <v>9.4373383207036365E-2</v>
      </c>
      <c r="K20" s="9">
        <v>0.11264602068270484</v>
      </c>
      <c r="L20" s="8">
        <v>0.10183101898398261</v>
      </c>
      <c r="M20" s="9">
        <v>0.12154760887872207</v>
      </c>
      <c r="N20" s="8">
        <v>9.3271373790087431E-2</v>
      </c>
      <c r="O20" s="9">
        <v>0.11133063946656438</v>
      </c>
      <c r="P20" s="8">
        <v>9.1919343077326188E-2</v>
      </c>
      <c r="Q20" s="9">
        <v>0.10971682766436135</v>
      </c>
      <c r="R20" s="8">
        <v>9.4171424224232192E-2</v>
      </c>
      <c r="S20" s="9">
        <v>0.11240495826678924</v>
      </c>
      <c r="T20" s="8">
        <v>9.4171424224232192E-2</v>
      </c>
      <c r="U20" s="9">
        <v>0.11240495826678924</v>
      </c>
      <c r="V20" s="8">
        <v>8.5770974731999239E-2</v>
      </c>
      <c r="W20" s="9">
        <v>0.10237800813435487</v>
      </c>
      <c r="X20" s="8">
        <v>8.9180982872323566E-2</v>
      </c>
      <c r="Y20" s="9">
        <v>0.1064482643278883</v>
      </c>
      <c r="Z20" s="8">
        <v>8.7969539190390966E-2</v>
      </c>
      <c r="AA20" s="9">
        <v>0.1050022601113019</v>
      </c>
      <c r="AB20" s="8">
        <v>8.0543286142060522E-2</v>
      </c>
      <c r="AC20" s="9">
        <v>9.6138130988771386E-2</v>
      </c>
      <c r="AD20" s="8">
        <v>8.0543286142060522E-2</v>
      </c>
      <c r="AE20" s="9">
        <v>9.6138130988771386E-2</v>
      </c>
      <c r="AF20" s="8">
        <v>8.1098233365397121E-2</v>
      </c>
      <c r="AG20" s="9">
        <v>9.6800527464064048E-2</v>
      </c>
      <c r="AH20" s="8">
        <v>8.1098233365397121E-2</v>
      </c>
      <c r="AI20" s="9">
        <v>9.6800527464064048E-2</v>
      </c>
      <c r="AJ20" s="8">
        <v>8.2513615971755216E-2</v>
      </c>
      <c r="AK20" s="9">
        <v>9.8489957395806224E-2</v>
      </c>
      <c r="AL20" s="8">
        <v>8.2776366493349851E-2</v>
      </c>
      <c r="AM20" s="9">
        <v>9.8803581848847341E-2</v>
      </c>
      <c r="AN20" s="8">
        <v>0.1028371639441894</v>
      </c>
      <c r="AO20" s="9">
        <v>0.12512347636504723</v>
      </c>
      <c r="AP20" s="8">
        <v>0.18284051967225956</v>
      </c>
      <c r="AQ20" s="9">
        <v>0.2224647254391498</v>
      </c>
      <c r="AX20" s="45"/>
      <c r="AY20" s="45"/>
    </row>
    <row r="21" spans="2:51" x14ac:dyDescent="0.25">
      <c r="B21" s="5" t="s">
        <v>60</v>
      </c>
      <c r="D21" s="8"/>
      <c r="E21" s="9"/>
      <c r="F21" s="8"/>
      <c r="G21" s="9"/>
      <c r="H21" s="8">
        <v>4.2090494563311154E-2</v>
      </c>
      <c r="I21" s="9">
        <v>0.11999999999999984</v>
      </c>
      <c r="J21" s="8">
        <v>4.3142756927393888E-2</v>
      </c>
      <c r="K21" s="9">
        <v>0.12300000000000014</v>
      </c>
      <c r="L21" s="8">
        <v>3.121711680112238E-2</v>
      </c>
      <c r="M21" s="9">
        <v>8.8999999999999885E-2</v>
      </c>
      <c r="N21" s="8">
        <v>1.7888460189407374E-2</v>
      </c>
      <c r="O21" s="9">
        <v>5.1000000000000344E-2</v>
      </c>
      <c r="P21" s="8">
        <v>2.8761837951595703E-2</v>
      </c>
      <c r="Q21" s="9">
        <v>8.1999999999999656E-2</v>
      </c>
      <c r="R21" s="8">
        <v>2.981410031567866E-2</v>
      </c>
      <c r="S21" s="9">
        <v>8.4999999999999937E-2</v>
      </c>
      <c r="T21" s="8">
        <v>2.981410031567866E-2</v>
      </c>
      <c r="U21" s="9">
        <v>8.4999999999999937E-2</v>
      </c>
      <c r="V21" s="8">
        <v>2.3500526131182031E-2</v>
      </c>
      <c r="W21" s="9">
        <v>6.7000000000000157E-2</v>
      </c>
      <c r="X21" s="8">
        <v>3.3672395650648834E-2</v>
      </c>
      <c r="Y21" s="9">
        <v>9.6000000000000127E-2</v>
      </c>
      <c r="Z21" s="8">
        <v>3.2970887407926863E-2</v>
      </c>
      <c r="AA21" s="9">
        <v>9.3999999999999514E-2</v>
      </c>
      <c r="AB21" s="8">
        <v>4.8754822869168768E-2</v>
      </c>
      <c r="AC21" s="9">
        <v>0.13899999999999993</v>
      </c>
      <c r="AD21" s="8">
        <v>4.8754822869168768E-2</v>
      </c>
      <c r="AE21" s="9">
        <v>0.13899999999999993</v>
      </c>
      <c r="AF21" s="8">
        <v>4.8404068747807782E-2</v>
      </c>
      <c r="AG21" s="9">
        <v>0.13800000000000026</v>
      </c>
      <c r="AH21" s="8">
        <v>5.0157839354612488E-2</v>
      </c>
      <c r="AI21" s="9">
        <v>0.14300000000000052</v>
      </c>
      <c r="AJ21" s="8">
        <v>5.2262364082777957E-2</v>
      </c>
      <c r="AK21" s="9">
        <v>0.14899999999999983</v>
      </c>
      <c r="AL21" s="8">
        <v>5.2613118204138942E-2</v>
      </c>
      <c r="AM21" s="9">
        <v>0.15000000000000011</v>
      </c>
      <c r="AN21" s="8">
        <v>0.10031567870922498</v>
      </c>
      <c r="AO21" s="9">
        <v>0.28600000000000059</v>
      </c>
      <c r="AP21" s="8">
        <v>0.13468958260259578</v>
      </c>
      <c r="AQ21" s="9">
        <v>0.38400000000000023</v>
      </c>
      <c r="AX21" s="45"/>
      <c r="AY21" s="45"/>
    </row>
    <row r="22" spans="2:51" x14ac:dyDescent="0.25">
      <c r="B22" s="5" t="s">
        <v>61</v>
      </c>
      <c r="D22" s="8"/>
      <c r="E22" s="9"/>
      <c r="F22" s="8"/>
      <c r="G22" s="9"/>
      <c r="H22" s="8">
        <v>-1.3027295285359841E-2</v>
      </c>
      <c r="I22" s="9">
        <v>-4.2000000000000023E-2</v>
      </c>
      <c r="J22" s="8">
        <v>-1.2406947890818865E-2</v>
      </c>
      <c r="K22" s="9">
        <v>-4.0000000000000105E-2</v>
      </c>
      <c r="L22" s="8">
        <v>-2.4193548387096864E-2</v>
      </c>
      <c r="M22" s="9">
        <v>-7.8000000000000291E-2</v>
      </c>
      <c r="N22" s="8">
        <v>-3.4739454094292799E-2</v>
      </c>
      <c r="O22" s="9">
        <v>-0.11200000000000006</v>
      </c>
      <c r="P22" s="8">
        <v>-2.5124069478908218E-2</v>
      </c>
      <c r="Q22" s="9">
        <v>-8.1000000000000155E-2</v>
      </c>
      <c r="R22" s="8">
        <v>-2.4193548387096864E-2</v>
      </c>
      <c r="S22" s="9">
        <v>-7.8000000000000291E-2</v>
      </c>
      <c r="T22" s="8">
        <v>-2.4193548387096864E-2</v>
      </c>
      <c r="U22" s="9">
        <v>-7.8000000000000291E-2</v>
      </c>
      <c r="V22" s="8">
        <v>-3.1327543424317539E-2</v>
      </c>
      <c r="W22" s="9">
        <v>-0.10099999999999991</v>
      </c>
      <c r="X22" s="8">
        <v>-2.0781637717121604E-2</v>
      </c>
      <c r="Y22" s="9">
        <v>-6.7000000000000157E-2</v>
      </c>
      <c r="Z22" s="8">
        <v>-2.0781637717121604E-2</v>
      </c>
      <c r="AA22" s="9">
        <v>-6.7000000000000157E-2</v>
      </c>
      <c r="AB22" s="8">
        <v>-6.2034739454093213E-3</v>
      </c>
      <c r="AC22" s="9">
        <v>-1.9999999999999761E-2</v>
      </c>
      <c r="AD22" s="8">
        <v>-6.2034739454093213E-3</v>
      </c>
      <c r="AE22" s="9">
        <v>-1.9999999999999761E-2</v>
      </c>
      <c r="AF22" s="8">
        <v>-7.4441687344913854E-3</v>
      </c>
      <c r="AG22" s="9">
        <v>-2.4000000000000177E-2</v>
      </c>
      <c r="AH22" s="8">
        <v>-6.8238213399504088E-3</v>
      </c>
      <c r="AI22" s="9">
        <v>-2.2000000000000262E-2</v>
      </c>
      <c r="AJ22" s="8">
        <v>-1.2717121588089353E-2</v>
      </c>
      <c r="AK22" s="9">
        <v>-4.1000000000000057E-2</v>
      </c>
      <c r="AL22" s="8">
        <v>-1.2406947890818865E-2</v>
      </c>
      <c r="AM22" s="9">
        <v>-4.0000000000000105E-2</v>
      </c>
      <c r="AN22" s="8">
        <v>3.5049627791563287E-2</v>
      </c>
      <c r="AO22" s="9">
        <v>0.11299999999999984</v>
      </c>
      <c r="AP22" s="8">
        <v>6.5136476426798984E-2</v>
      </c>
      <c r="AQ22" s="9">
        <v>0.21000000000000005</v>
      </c>
      <c r="AX22" s="45"/>
      <c r="AY22" s="45"/>
    </row>
    <row r="23" spans="2:51" x14ac:dyDescent="0.25">
      <c r="B23" s="5" t="s">
        <v>62</v>
      </c>
      <c r="D23" s="8"/>
      <c r="E23" s="9"/>
      <c r="F23" s="8"/>
      <c r="G23" s="9"/>
      <c r="H23" s="8">
        <v>-9.5657781599312042E-2</v>
      </c>
      <c r="I23" s="9">
        <v>-0.44499999999999956</v>
      </c>
      <c r="J23" s="8">
        <v>-9.7162510748065367E-2</v>
      </c>
      <c r="K23" s="9">
        <v>-0.45200000000000007</v>
      </c>
      <c r="L23" s="8">
        <v>-0.10920034393809119</v>
      </c>
      <c r="M23" s="9">
        <v>-0.50800000000000012</v>
      </c>
      <c r="N23" s="8">
        <v>-0.11220980223559762</v>
      </c>
      <c r="O23" s="9">
        <v>-0.52200000000000024</v>
      </c>
      <c r="P23" s="8">
        <v>-0.10597592433362002</v>
      </c>
      <c r="Q23" s="9">
        <v>-0.49300000000000033</v>
      </c>
      <c r="R23" s="8">
        <v>-0.10597592433362002</v>
      </c>
      <c r="S23" s="9">
        <v>-0.49300000000000033</v>
      </c>
      <c r="T23" s="8">
        <v>-0.10597592433362002</v>
      </c>
      <c r="U23" s="9">
        <v>-0.49300000000000033</v>
      </c>
      <c r="V23" s="8">
        <v>-0.11500429922613931</v>
      </c>
      <c r="W23" s="9">
        <v>-0.53500000000000025</v>
      </c>
      <c r="X23" s="8">
        <v>-0.10296646603611348</v>
      </c>
      <c r="Y23" s="9">
        <v>-0.4790000000000002</v>
      </c>
      <c r="Z23" s="8">
        <v>-0.10167669819432501</v>
      </c>
      <c r="AA23" s="9">
        <v>-0.47299999999999998</v>
      </c>
      <c r="AB23" s="8">
        <v>-8.942390369733455E-2</v>
      </c>
      <c r="AC23" s="9">
        <v>-0.41600000000000037</v>
      </c>
      <c r="AD23" s="8">
        <v>-8.942390369733455E-2</v>
      </c>
      <c r="AE23" s="9">
        <v>-0.41600000000000037</v>
      </c>
      <c r="AF23" s="8">
        <v>-9.0713671539122909E-2</v>
      </c>
      <c r="AG23" s="9">
        <v>-0.42199999999999988</v>
      </c>
      <c r="AH23" s="8">
        <v>-9.0068787618229007E-2</v>
      </c>
      <c r="AI23" s="9">
        <v>-0.41900000000000109</v>
      </c>
      <c r="AJ23" s="8">
        <v>-9.9957007738607051E-2</v>
      </c>
      <c r="AK23" s="9">
        <v>-0.46499999999999997</v>
      </c>
      <c r="AL23" s="8">
        <v>-9.9742046431642417E-2</v>
      </c>
      <c r="AM23" s="9">
        <v>-0.46400000000000041</v>
      </c>
      <c r="AN23" s="8">
        <v>-4.7291487532243992E-2</v>
      </c>
      <c r="AO23" s="9">
        <v>-0.21999999999999922</v>
      </c>
      <c r="AP23" s="8">
        <v>-2.6225279449698879E-2</v>
      </c>
      <c r="AQ23" s="9">
        <v>-0.121999999999999</v>
      </c>
      <c r="AX23" s="45"/>
      <c r="AY23" s="45"/>
    </row>
    <row r="24" spans="2:51" x14ac:dyDescent="0.25">
      <c r="B24" s="5" t="s">
        <v>63</v>
      </c>
      <c r="D24" s="8"/>
      <c r="E24" s="9"/>
      <c r="F24" s="8"/>
      <c r="G24" s="9"/>
      <c r="H24" s="8">
        <v>8.0898876404494224E-2</v>
      </c>
      <c r="I24" s="9">
        <v>0.21599999999999966</v>
      </c>
      <c r="J24" s="8">
        <v>8.2022471910112138E-2</v>
      </c>
      <c r="K24" s="9">
        <v>0.21899999999999936</v>
      </c>
      <c r="L24" s="8">
        <v>7.0037453183520615E-2</v>
      </c>
      <c r="M24" s="9">
        <v>0.18700000000000017</v>
      </c>
      <c r="N24" s="8">
        <v>5.5056179775280878E-2</v>
      </c>
      <c r="O24" s="9">
        <v>0.14699999999999985</v>
      </c>
      <c r="P24" s="8">
        <v>6.7041198501872845E-2</v>
      </c>
      <c r="Q24" s="9">
        <v>0.17900000000000021</v>
      </c>
      <c r="R24" s="8">
        <v>6.8164794007490537E-2</v>
      </c>
      <c r="S24" s="9">
        <v>0.18199999999999991</v>
      </c>
      <c r="T24" s="8">
        <v>6.8164794007490537E-2</v>
      </c>
      <c r="U24" s="9">
        <v>0.18199999999999991</v>
      </c>
      <c r="V24" s="8">
        <v>6.1797752808988582E-2</v>
      </c>
      <c r="W24" s="9">
        <v>0.16499999999999976</v>
      </c>
      <c r="X24" s="8">
        <v>7.1910112359550471E-2</v>
      </c>
      <c r="Y24" s="9">
        <v>0.19199999999999984</v>
      </c>
      <c r="Z24" s="8">
        <v>7.0786516853932335E-2</v>
      </c>
      <c r="AA24" s="9">
        <v>0.18899999999999958</v>
      </c>
      <c r="AB24" s="8">
        <v>8.7265917602996179E-2</v>
      </c>
      <c r="AC24" s="9">
        <v>0.23299999999999982</v>
      </c>
      <c r="AD24" s="8">
        <v>8.7265917602996179E-2</v>
      </c>
      <c r="AE24" s="9">
        <v>0.23299999999999982</v>
      </c>
      <c r="AF24" s="8">
        <v>8.764044943820215E-2</v>
      </c>
      <c r="AG24" s="9">
        <v>0.23399999999999954</v>
      </c>
      <c r="AH24" s="8">
        <v>9.0262172284644171E-2</v>
      </c>
      <c r="AI24" s="9">
        <v>0.2409999999999998</v>
      </c>
      <c r="AJ24" s="8">
        <v>9.9250936329587924E-2</v>
      </c>
      <c r="AK24" s="9">
        <v>0.26499999999999962</v>
      </c>
      <c r="AL24" s="8">
        <v>9.9625468164793896E-2</v>
      </c>
      <c r="AM24" s="9">
        <v>0.2659999999999999</v>
      </c>
      <c r="AN24" s="8">
        <v>0.14831460674157304</v>
      </c>
      <c r="AO24" s="9">
        <v>0.39599999999999974</v>
      </c>
      <c r="AP24" s="8">
        <v>0.18464419475655425</v>
      </c>
      <c r="AQ24" s="9">
        <v>0.49299999999999999</v>
      </c>
      <c r="AX24" s="45"/>
      <c r="AY24" s="45"/>
    </row>
    <row r="25" spans="2:51" ht="16.5" thickBot="1" x14ac:dyDescent="0.3">
      <c r="B25" s="5" t="s">
        <v>23</v>
      </c>
      <c r="D25" s="10"/>
      <c r="E25" s="11"/>
      <c r="F25" s="10"/>
      <c r="G25" s="11"/>
      <c r="H25" s="10">
        <v>-2.527795116910847E-2</v>
      </c>
      <c r="I25" s="11">
        <v>-8.6036903715173932E-2</v>
      </c>
      <c r="J25" s="10">
        <v>-2.5322835217996165E-2</v>
      </c>
      <c r="K25" s="11">
        <v>-8.6189672607188156E-2</v>
      </c>
      <c r="L25" s="10">
        <v>-3.7034321169061024E-2</v>
      </c>
      <c r="M25" s="11">
        <v>-0.1260512888589343</v>
      </c>
      <c r="N25" s="10">
        <v>-4.6221549352452262E-2</v>
      </c>
      <c r="O25" s="11">
        <v>-0.15732125458264926</v>
      </c>
      <c r="P25" s="10">
        <v>-3.727210812547388E-2</v>
      </c>
      <c r="Q25" s="11">
        <v>-0.12686062871946138</v>
      </c>
      <c r="R25" s="10">
        <v>-3.6469732546294487E-2</v>
      </c>
      <c r="S25" s="11">
        <v>-0.12412963561058823</v>
      </c>
      <c r="T25" s="10">
        <v>-3.6469732546294487E-2</v>
      </c>
      <c r="U25" s="11">
        <v>-0.12412963561058823</v>
      </c>
      <c r="V25" s="10">
        <v>-4.3839741195738968E-2</v>
      </c>
      <c r="W25" s="11">
        <v>-0.14921445044823878</v>
      </c>
      <c r="X25" s="10">
        <v>-3.3244327556470554E-2</v>
      </c>
      <c r="Y25" s="11">
        <v>-0.11315153629013983</v>
      </c>
      <c r="Z25" s="10">
        <v>-3.2678277929299115E-2</v>
      </c>
      <c r="AA25" s="11">
        <v>-0.11122491031696853</v>
      </c>
      <c r="AB25" s="10">
        <v>-1.8640227136883292E-2</v>
      </c>
      <c r="AC25" s="11">
        <v>-6.3444517978375428E-2</v>
      </c>
      <c r="AD25" s="10">
        <v>-1.8640227136883292E-2</v>
      </c>
      <c r="AE25" s="11">
        <v>-6.3444517978375428E-2</v>
      </c>
      <c r="AF25" s="10">
        <v>-1.8169187375444484E-2</v>
      </c>
      <c r="AG25" s="11">
        <v>-6.1841270850876671E-2</v>
      </c>
      <c r="AH25" s="10">
        <v>-1.7499150484623693E-2</v>
      </c>
      <c r="AI25" s="11">
        <v>-5.9560710251819103E-2</v>
      </c>
      <c r="AJ25" s="10">
        <v>-2.3519150328710436E-2</v>
      </c>
      <c r="AK25" s="11">
        <v>-8.0050588703044906E-2</v>
      </c>
      <c r="AL25" s="10">
        <v>-2.3225346738883768E-2</v>
      </c>
      <c r="AM25" s="11">
        <v>-7.9050588703045682E-2</v>
      </c>
      <c r="AN25" s="10">
        <v>3.662745756255692E-2</v>
      </c>
      <c r="AO25" s="11">
        <v>0.11977994140184571</v>
      </c>
      <c r="AP25" s="10">
        <v>6.6556307179169716E-2</v>
      </c>
      <c r="AQ25" s="11">
        <v>0.21765394336280136</v>
      </c>
      <c r="AX25" s="45"/>
      <c r="AY25" s="45"/>
    </row>
    <row r="26" spans="2:51" ht="7.5" customHeight="1" x14ac:dyDescent="0.25"/>
    <row r="27" spans="2:51" ht="3" customHeight="1" thickBot="1" x14ac:dyDescent="0.3"/>
    <row r="28" spans="2:51" ht="110.1" customHeight="1" x14ac:dyDescent="0.25">
      <c r="D28" s="60"/>
      <c r="E28" s="61"/>
      <c r="F28" s="60"/>
      <c r="G28" s="61"/>
      <c r="H28" s="60" t="s">
        <v>72</v>
      </c>
      <c r="I28" s="61"/>
      <c r="J28" s="60" t="s">
        <v>0</v>
      </c>
      <c r="K28" s="61"/>
      <c r="L28" s="60" t="s">
        <v>27</v>
      </c>
      <c r="M28" s="61"/>
      <c r="N28" s="60" t="str">
        <f>N4</f>
        <v>Table 1020: Change In 500MW Model</v>
      </c>
      <c r="O28" s="61"/>
      <c r="P28" s="60" t="str">
        <f>P4</f>
        <v>Table 1022 - 1028: service model inputs</v>
      </c>
      <c r="Q28" s="61"/>
      <c r="R28" s="60" t="str">
        <f>R4</f>
        <v>Table 1032: LAF values</v>
      </c>
      <c r="S28" s="61"/>
      <c r="T28" s="60" t="s">
        <v>28</v>
      </c>
      <c r="U28" s="61"/>
      <c r="V28" s="60" t="str">
        <f>V4</f>
        <v>Table 1041: load characteristics (Load Factor)</v>
      </c>
      <c r="W28" s="61"/>
      <c r="X28" s="60" t="str">
        <f>X4</f>
        <v>Table 1041: load characteristics (Coincidence Factor)</v>
      </c>
      <c r="Y28" s="61"/>
      <c r="Z28" s="60" t="str">
        <f>Z4</f>
        <v>Table 1055: NGC exit</v>
      </c>
      <c r="AA28" s="61"/>
      <c r="AB28" s="60" t="str">
        <f>AB4</f>
        <v>Table 1059: Otex</v>
      </c>
      <c r="AC28" s="61"/>
      <c r="AD28" s="60" t="str">
        <f>AD4</f>
        <v>Table 1060: Customer Contribs</v>
      </c>
      <c r="AE28" s="61"/>
      <c r="AF28" s="60" t="str">
        <f>AF4</f>
        <v>Table 1061/1062/1064: TPR data</v>
      </c>
      <c r="AG28" s="61"/>
      <c r="AH28" s="60" t="str">
        <f>AH4</f>
        <v>Table 1066/1068 - annual hours in time bands</v>
      </c>
      <c r="AI28" s="61"/>
      <c r="AJ28" s="60" t="str">
        <f>AJ4</f>
        <v>Table 1069: Peaking probabilities</v>
      </c>
      <c r="AK28" s="61"/>
      <c r="AL28" s="60" t="str">
        <f>AL4</f>
        <v>Table 1092: power factor</v>
      </c>
      <c r="AM28" s="61"/>
      <c r="AN28" s="60" t="str">
        <f>AN4</f>
        <v>Table 1053: volumes and mpans etc forecast</v>
      </c>
      <c r="AO28" s="61"/>
      <c r="AP28" s="60" t="str">
        <f>AP4</f>
        <v>Table 1001: allowed revenue</v>
      </c>
      <c r="AQ28" s="61"/>
    </row>
    <row r="29" spans="2:51" ht="63.75" thickBot="1" x14ac:dyDescent="0.3">
      <c r="B29" s="12" t="s">
        <v>24</v>
      </c>
      <c r="D29" s="3" t="s">
        <v>9</v>
      </c>
      <c r="E29" s="4" t="s">
        <v>10</v>
      </c>
      <c r="F29" s="3" t="s">
        <v>9</v>
      </c>
      <c r="G29" s="4" t="s">
        <v>10</v>
      </c>
      <c r="H29" s="3" t="s">
        <v>9</v>
      </c>
      <c r="I29" s="4" t="s">
        <v>10</v>
      </c>
      <c r="J29" s="3" t="s">
        <v>9</v>
      </c>
      <c r="K29" s="4" t="s">
        <v>10</v>
      </c>
      <c r="L29" s="3" t="s">
        <v>9</v>
      </c>
      <c r="M29" s="4" t="s">
        <v>10</v>
      </c>
      <c r="N29" s="3" t="s">
        <v>9</v>
      </c>
      <c r="O29" s="4" t="s">
        <v>10</v>
      </c>
      <c r="P29" s="3" t="s">
        <v>9</v>
      </c>
      <c r="Q29" s="4" t="s">
        <v>10</v>
      </c>
      <c r="R29" s="3" t="s">
        <v>9</v>
      </c>
      <c r="S29" s="4" t="s">
        <v>10</v>
      </c>
      <c r="T29" s="3" t="s">
        <v>9</v>
      </c>
      <c r="U29" s="4" t="s">
        <v>10</v>
      </c>
      <c r="V29" s="3" t="s">
        <v>9</v>
      </c>
      <c r="W29" s="4" t="s">
        <v>10</v>
      </c>
      <c r="X29" s="3" t="s">
        <v>9</v>
      </c>
      <c r="Y29" s="4" t="s">
        <v>10</v>
      </c>
      <c r="Z29" s="3" t="s">
        <v>9</v>
      </c>
      <c r="AA29" s="4" t="s">
        <v>10</v>
      </c>
      <c r="AB29" s="3" t="s">
        <v>9</v>
      </c>
      <c r="AC29" s="4" t="s">
        <v>10</v>
      </c>
      <c r="AD29" s="3" t="s">
        <v>9</v>
      </c>
      <c r="AE29" s="4" t="s">
        <v>10</v>
      </c>
      <c r="AF29" s="3" t="s">
        <v>9</v>
      </c>
      <c r="AG29" s="4" t="s">
        <v>10</v>
      </c>
      <c r="AH29" s="3" t="s">
        <v>9</v>
      </c>
      <c r="AI29" s="4" t="s">
        <v>10</v>
      </c>
      <c r="AJ29" s="3" t="s">
        <v>9</v>
      </c>
      <c r="AK29" s="4" t="s">
        <v>10</v>
      </c>
      <c r="AL29" s="3" t="s">
        <v>9</v>
      </c>
      <c r="AM29" s="4" t="s">
        <v>10</v>
      </c>
      <c r="AN29" s="3" t="s">
        <v>9</v>
      </c>
      <c r="AO29" s="4" t="s">
        <v>10</v>
      </c>
      <c r="AP29" s="3" t="s">
        <v>9</v>
      </c>
      <c r="AQ29" s="4" t="s">
        <v>10</v>
      </c>
    </row>
    <row r="30" spans="2:51" ht="5.25" customHeight="1" thickBot="1" x14ac:dyDescent="0.3"/>
    <row r="31" spans="2:51" x14ac:dyDescent="0.25">
      <c r="B31" s="5" t="s">
        <v>11</v>
      </c>
      <c r="D31" s="19"/>
      <c r="E31" s="20"/>
      <c r="F31" s="19"/>
      <c r="G31" s="20"/>
      <c r="H31" s="51">
        <f t="shared" ref="H31:H49" si="0">+H7</f>
        <v>-4.0303425621822764E-2</v>
      </c>
      <c r="I31" s="13">
        <f t="shared" ref="I31:I39" si="1">IF(I7-G7=0,"-",I7-G7)</f>
        <v>-0.10199999999999994</v>
      </c>
      <c r="J31" s="51">
        <f t="shared" ref="J31:J42" si="2">IF(H7 = "","-",J7-H7)</f>
        <v>-1.1853948712301499E-3</v>
      </c>
      <c r="K31" s="13">
        <f t="shared" ref="K31:K39" si="3">IF(K7-I7=0,"-",K7-I7)</f>
        <v>-3.000000000000308E-3</v>
      </c>
      <c r="L31" s="51">
        <f t="shared" ref="L31:L32" si="4">IF(J7 = "","-",L7-J7)</f>
        <v>-1.4015443641037573E-2</v>
      </c>
      <c r="M31" s="13">
        <f t="shared" ref="M31:M32" si="5">IF(M7-K7=0,"-",M7-K7)</f>
        <v>-3.5470316215795175E-2</v>
      </c>
      <c r="N31" s="51">
        <f t="shared" ref="N31:N32" si="6">IF(L7 = "","-",N7-L7)</f>
        <v>1.7433621061920812E-3</v>
      </c>
      <c r="O31" s="13">
        <f t="shared" ref="O31:O32" si="7">IF(O7-M7=0,"-",O7-M7)</f>
        <v>4.4121047302567995E-3</v>
      </c>
      <c r="P31" s="51">
        <f t="shared" ref="P31:P32" si="8">IF(N7 = "","-",P7-N7)</f>
        <v>6.2742763626810749E-4</v>
      </c>
      <c r="Q31" s="13">
        <f t="shared" ref="Q31:Q32" si="9">IF(Q7-O7=0,"-",Q7-O7)</f>
        <v>1.5878952697433724E-3</v>
      </c>
      <c r="R31" s="51">
        <f t="shared" ref="R31:R32" si="10">IF(P7 = "","-",R7-P7)</f>
        <v>4.6459202505011454E-5</v>
      </c>
      <c r="S31" s="13">
        <f t="shared" ref="S31:S32" si="11">IF(S7-Q7=0,"-",S7-Q7)</f>
        <v>1.1757905394882417E-4</v>
      </c>
      <c r="T31" s="51">
        <f t="shared" ref="T31:T32" si="12">IF(R7 = "","-",T7-R7)</f>
        <v>0</v>
      </c>
      <c r="U31" s="13" t="str">
        <f t="shared" ref="U31:U32" si="13">IF(U7-S7=0,"-",U7-S7)</f>
        <v>-</v>
      </c>
      <c r="V31" s="51">
        <f t="shared" ref="V31:V32" si="14">IF(T7 = "","-",V7-T7)</f>
        <v>1.3039343583530982E-2</v>
      </c>
      <c r="W31" s="13">
        <f t="shared" ref="W31:W32" si="15">IF(W7-S7=0,"-",W7-S7)</f>
        <v>3.3000000000000335E-2</v>
      </c>
      <c r="X31" s="51">
        <f t="shared" ref="X31:X32" si="16">IF(V7 = "","-",X7-V7)</f>
        <v>2.3707897424600777E-3</v>
      </c>
      <c r="Y31" s="13">
        <f t="shared" ref="Y31:Y32" si="17">IF(Y7-U7=0,"-",Y7-U7)</f>
        <v>3.9000000000000049E-2</v>
      </c>
      <c r="Z31" s="51">
        <f t="shared" ref="Z31:Z32" si="18">IF(X7 = "","-",Z7-X7)</f>
        <v>3.9513162374327226E-4</v>
      </c>
      <c r="AA31" s="13">
        <f t="shared" ref="AA31:AA32" si="19">IF(AA7-Y7=0,"-",AA7-Y7)</f>
        <v>9.9999999999979272E-4</v>
      </c>
      <c r="AB31" s="51">
        <f t="shared" ref="AB31:AB32" si="20">IF(Z7 = "","-",AB7-Z7)</f>
        <v>2.8818409700150927E-3</v>
      </c>
      <c r="AC31" s="13">
        <f t="shared" ref="AC31:AC32" si="21">IF(AC7-AA7=0,"-",AC7-AA7)</f>
        <v>7.293369593436641E-3</v>
      </c>
      <c r="AD31" s="51">
        <f t="shared" ref="AD31:AD32" si="22">IF(AB7 = "","-",AD7-AB7)</f>
        <v>0</v>
      </c>
      <c r="AE31" s="13" t="str">
        <f t="shared" ref="AE31:AE32" si="23">IF(AE7-AC7=0,"-",AE7-AC7)</f>
        <v>-</v>
      </c>
      <c r="AF31" s="51">
        <f t="shared" ref="AF31:AF32" si="24">IF(AD7 = "","-",AF7-AD7)</f>
        <v>7.9026324748676657E-4</v>
      </c>
      <c r="AG31" s="13">
        <f t="shared" ref="AG31:AG32" si="25">IF(AG7-AE7=0,"-",AG7-AE7)</f>
        <v>2.0000000000000712E-3</v>
      </c>
      <c r="AH31" s="51">
        <f t="shared" ref="AH31:AH32" si="26">IF(AF7 = "","-",AH7-AF7)</f>
        <v>0</v>
      </c>
      <c r="AI31" s="13" t="str">
        <f t="shared" ref="AI31:AI32" si="27">IF(AI7-AG7=0,"-",AI7-AG7)</f>
        <v>-</v>
      </c>
      <c r="AJ31" s="51">
        <f t="shared" ref="AJ31:AJ32" si="28">IF(AH7 = "","-",AJ7-AH7)</f>
        <v>-2.3243305399550662E-3</v>
      </c>
      <c r="AK31" s="13">
        <f t="shared" ref="AK31:AK32" si="29">IF(AK7-AI7=0,"-",AK7-AI7)</f>
        <v>-5.8824209460509314E-3</v>
      </c>
      <c r="AL31" s="51">
        <f t="shared" ref="AL31:AL32" si="30">IF(AJ7 = "","-",AL7-AJ7)</f>
        <v>0</v>
      </c>
      <c r="AM31" s="13" t="str">
        <f t="shared" ref="AM31:AM32" si="31">IF(AM7-AK7=0,"-",AM7-AK7)</f>
        <v>-</v>
      </c>
      <c r="AN31" s="51">
        <f t="shared" ref="AN31:AN32" si="32">IF(AL7 = "","-",AN7-AL7)</f>
        <v>1.2069998249070957E-2</v>
      </c>
      <c r="AO31" s="13">
        <f t="shared" ref="AO31:AO32" si="33">IF(AO7-AM7=0,"-",AO7-AM7)</f>
        <v>2.9935693892395601E-2</v>
      </c>
      <c r="AP31" s="51">
        <f t="shared" ref="AP31:AP32" si="34">IF(AN7 = "","-",AP7-AN7)</f>
        <v>3.7943846605479559E-2</v>
      </c>
      <c r="AQ31" s="13">
        <f t="shared" ref="AQ31:AQ32" si="35">IF(AQ7-AO7=0,"-",AQ7-AO7)</f>
        <v>9.7000000000000336E-2</v>
      </c>
      <c r="AS31" s="45"/>
      <c r="AT31" s="40"/>
    </row>
    <row r="32" spans="2:51" x14ac:dyDescent="0.25">
      <c r="B32" s="5" t="s">
        <v>12</v>
      </c>
      <c r="D32" s="21"/>
      <c r="E32" s="22"/>
      <c r="F32" s="21"/>
      <c r="G32" s="22"/>
      <c r="H32" s="52">
        <f t="shared" si="0"/>
        <v>6.0451231861549548E-2</v>
      </c>
      <c r="I32" s="14">
        <f t="shared" si="1"/>
        <v>9.7216659481001458E-2</v>
      </c>
      <c r="J32" s="52">
        <f t="shared" si="2"/>
        <v>1.5657086173728185E-3</v>
      </c>
      <c r="K32" s="14">
        <f t="shared" si="3"/>
        <v>2.5179463976880284E-3</v>
      </c>
      <c r="L32" s="52">
        <f t="shared" si="4"/>
        <v>-1.382181108142877E-2</v>
      </c>
      <c r="M32" s="14">
        <f t="shared" si="5"/>
        <v>-2.2228005285177072E-2</v>
      </c>
      <c r="N32" s="52">
        <f t="shared" si="6"/>
        <v>-4.0448271945348058E-3</v>
      </c>
      <c r="O32" s="14">
        <f t="shared" si="7"/>
        <v>-6.5048234075886779E-3</v>
      </c>
      <c r="P32" s="52">
        <f t="shared" si="8"/>
        <v>5.9878031321836112E-4</v>
      </c>
      <c r="Q32" s="14">
        <f t="shared" si="9"/>
        <v>9.6294847965029684E-4</v>
      </c>
      <c r="R32" s="52">
        <f t="shared" si="10"/>
        <v>1.2302949345666114E-4</v>
      </c>
      <c r="S32" s="14">
        <f t="shared" si="11"/>
        <v>1.9785397258541282E-4</v>
      </c>
      <c r="T32" s="52">
        <f t="shared" si="12"/>
        <v>0</v>
      </c>
      <c r="U32" s="14" t="str">
        <f t="shared" si="13"/>
        <v>-</v>
      </c>
      <c r="V32" s="52">
        <f t="shared" si="14"/>
        <v>2.575567119910338E-2</v>
      </c>
      <c r="W32" s="14">
        <f t="shared" si="15"/>
        <v>4.1419839423660787E-2</v>
      </c>
      <c r="X32" s="52">
        <f t="shared" si="16"/>
        <v>-1.8580194174930842E-3</v>
      </c>
      <c r="Y32" s="14">
        <f t="shared" si="17"/>
        <v>3.8431803688785932E-2</v>
      </c>
      <c r="Z32" s="52">
        <f t="shared" si="18"/>
        <v>-3.176054927647165E-4</v>
      </c>
      <c r="AA32" s="14">
        <f t="shared" si="19"/>
        <v>-5.10767838612744E-4</v>
      </c>
      <c r="AB32" s="52">
        <f t="shared" si="20"/>
        <v>-2.1209929921333082E-3</v>
      </c>
      <c r="AC32" s="14">
        <f t="shared" si="21"/>
        <v>-3.4109454369771058E-3</v>
      </c>
      <c r="AD32" s="52">
        <f t="shared" si="22"/>
        <v>0</v>
      </c>
      <c r="AE32" s="14" t="str">
        <f t="shared" si="23"/>
        <v>-</v>
      </c>
      <c r="AF32" s="52">
        <f t="shared" si="24"/>
        <v>-1.5538052325982932E-3</v>
      </c>
      <c r="AG32" s="14">
        <f t="shared" si="25"/>
        <v>-2.4988035734869185E-3</v>
      </c>
      <c r="AH32" s="52">
        <f t="shared" si="26"/>
        <v>0</v>
      </c>
      <c r="AI32" s="14" t="str">
        <f t="shared" si="27"/>
        <v>-</v>
      </c>
      <c r="AJ32" s="52">
        <f t="shared" si="28"/>
        <v>7.5675255588869561E-4</v>
      </c>
      <c r="AK32" s="14">
        <f t="shared" si="29"/>
        <v>1.2169967967849138E-3</v>
      </c>
      <c r="AL32" s="52">
        <f t="shared" si="30"/>
        <v>6.2181967765884139E-4</v>
      </c>
      <c r="AM32" s="14">
        <f t="shared" si="31"/>
        <v>1.0000000000001119E-3</v>
      </c>
      <c r="AN32" s="52">
        <f t="shared" si="32"/>
        <v>1.1939150190171111E-2</v>
      </c>
      <c r="AO32" s="14">
        <f t="shared" si="33"/>
        <v>2.0474375528440808E-2</v>
      </c>
      <c r="AP32" s="52">
        <f t="shared" si="34"/>
        <v>5.9710785032388802E-2</v>
      </c>
      <c r="AQ32" s="14">
        <f t="shared" si="35"/>
        <v>9.7000000000000336E-2</v>
      </c>
      <c r="AS32" s="45"/>
      <c r="AT32" s="40"/>
    </row>
    <row r="33" spans="2:46" x14ac:dyDescent="0.25">
      <c r="B33" s="5" t="s">
        <v>13</v>
      </c>
      <c r="D33" s="21"/>
      <c r="E33" s="22"/>
      <c r="F33" s="21"/>
      <c r="G33" s="22"/>
      <c r="H33" s="52">
        <f t="shared" si="0"/>
        <v>1.5261044176706826</v>
      </c>
      <c r="I33" s="14">
        <f t="shared" si="1"/>
        <v>0.37999999999999995</v>
      </c>
      <c r="J33" s="52">
        <f t="shared" si="2"/>
        <v>4.016064257028118E-2</v>
      </c>
      <c r="K33" s="14">
        <f t="shared" si="3"/>
        <v>1.0000000000000064E-2</v>
      </c>
      <c r="L33" s="52">
        <f t="shared" ref="L33:L42" si="36">IF(J9 = "","-",L9-J9)</f>
        <v>-1.6064257028112205E-2</v>
      </c>
      <c r="M33" s="14">
        <f t="shared" ref="M33:M42" si="37">IF(M9-K9=0,"-",M9-K9)</f>
        <v>-4.0000000000000036E-3</v>
      </c>
      <c r="N33" s="52">
        <f t="shared" ref="N33:N42" si="38">IF(L9 = "","-",N9-L9)</f>
        <v>-8.8353413654618684E-2</v>
      </c>
      <c r="O33" s="14">
        <f t="shared" ref="O33:O42" si="39">IF(O9-M9=0,"-",O9-M9)</f>
        <v>-2.200000000000002E-2</v>
      </c>
      <c r="P33" s="52">
        <f t="shared" ref="P33:P42" si="40">IF(N9 = "","-",P9-N9)</f>
        <v>0</v>
      </c>
      <c r="Q33" s="14" t="str">
        <f t="shared" ref="Q33:Q42" si="41">IF(Q9-O9=0,"-",Q9-O9)</f>
        <v>-</v>
      </c>
      <c r="R33" s="52">
        <f t="shared" ref="R33:R42" si="42">IF(P9 = "","-",R9-P9)</f>
        <v>8.0321285140563248E-3</v>
      </c>
      <c r="S33" s="14">
        <f t="shared" ref="S33:S42" si="43">IF(S9-Q9=0,"-",S9-Q9)</f>
        <v>2.0000000000000018E-3</v>
      </c>
      <c r="T33" s="52">
        <f t="shared" ref="T33:T42" si="44">IF(R9 = "","-",T9-R9)</f>
        <v>0</v>
      </c>
      <c r="U33" s="14" t="str">
        <f t="shared" ref="U33:U42" si="45">IF(U9-S9=0,"-",U9-S9)</f>
        <v>-</v>
      </c>
      <c r="V33" s="52">
        <f t="shared" ref="V33:V42" si="46">IF(T9 = "","-",V9-T9)</f>
        <v>4.0160642570281624E-3</v>
      </c>
      <c r="W33" s="14">
        <f t="shared" ref="W33:W42" si="47">IF(W9-S9=0,"-",W9-S9)</f>
        <v>1.0000000000000009E-3</v>
      </c>
      <c r="X33" s="52">
        <f t="shared" ref="X33:X42" si="48">IF(V9 = "","-",X9-V9)</f>
        <v>1.2048192771084043E-2</v>
      </c>
      <c r="Y33" s="14">
        <f t="shared" ref="Y33:Y42" si="49">IF(Y9-U9=0,"-",Y9-U9)</f>
        <v>4.0000000000000036E-3</v>
      </c>
      <c r="Z33" s="52">
        <f t="shared" ref="Z33:Z42" si="50">IF(X9 = "","-",Z9-X9)</f>
        <v>-2.0080321285139924E-2</v>
      </c>
      <c r="AA33" s="14">
        <f t="shared" ref="AA33:AA42" si="51">IF(AA9-Y9=0,"-",AA9-Y9)</f>
        <v>-4.9999999999998934E-3</v>
      </c>
      <c r="AB33" s="52">
        <f t="shared" ref="AB33:AB42" si="52">IF(Z9 = "","-",AB9-Z9)</f>
        <v>-7.6305220883534641E-2</v>
      </c>
      <c r="AC33" s="14">
        <f t="shared" ref="AC33:AC42" si="53">IF(AC9-AA9=0,"-",AC9-AA9)</f>
        <v>-1.9000000000000128E-2</v>
      </c>
      <c r="AD33" s="52">
        <f t="shared" ref="AD33:AD42" si="54">IF(AB9 = "","-",AD9-AB9)</f>
        <v>0</v>
      </c>
      <c r="AE33" s="14" t="str">
        <f t="shared" ref="AE33:AE42" si="55">IF(AE9-AC9=0,"-",AE9-AC9)</f>
        <v>-</v>
      </c>
      <c r="AF33" s="52">
        <f t="shared" ref="AF33:AF42" si="56">IF(AD9 = "","-",AF9-AD9)</f>
        <v>1.2048192771084043E-2</v>
      </c>
      <c r="AG33" s="14">
        <f t="shared" ref="AG33:AG42" si="57">IF(AG9-AE9=0,"-",AG9-AE9)</f>
        <v>2.9999999999999472E-3</v>
      </c>
      <c r="AH33" s="52">
        <f t="shared" ref="AH33:AH42" si="58">IF(AF9 = "","-",AH9-AF9)</f>
        <v>0</v>
      </c>
      <c r="AI33" s="14" t="str">
        <f t="shared" ref="AI33:AI42" si="59">IF(AI9-AG9=0,"-",AI9-AG9)</f>
        <v>-</v>
      </c>
      <c r="AJ33" s="52">
        <f t="shared" ref="AJ33:AJ42" si="60">IF(AH9 = "","-",AJ9-AH9)</f>
        <v>4.8192771084337505E-2</v>
      </c>
      <c r="AK33" s="14">
        <f t="shared" ref="AK33:AK42" si="61">IF(AK9-AI9=0,"-",AK9-AI9)</f>
        <v>1.1999999999999955E-2</v>
      </c>
      <c r="AL33" s="52">
        <f t="shared" ref="AL33:AL42" si="62">IF(AJ9 = "","-",AL9-AJ9)</f>
        <v>4.0160642570286065E-3</v>
      </c>
      <c r="AM33" s="14">
        <f t="shared" ref="AM33:AM42" si="63">IF(AM9-AK9=0,"-",AM9-AK9)</f>
        <v>1.0000000000001674E-3</v>
      </c>
      <c r="AN33" s="52">
        <f t="shared" ref="AN33:AN42" si="64">IF(AL9 = "","-",AN9-AL9)</f>
        <v>7.6305220883533753E-2</v>
      </c>
      <c r="AO33" s="14">
        <f t="shared" ref="AO33:AO42" si="65">IF(AO9-AM9=0,"-",AO9-AM9)</f>
        <v>1.9000000000000017E-2</v>
      </c>
      <c r="AP33" s="52">
        <f t="shared" ref="AP33:AP42" si="66">IF(AN9 = "","-",AP9-AN9)</f>
        <v>0.38955823293172687</v>
      </c>
      <c r="AQ33" s="14">
        <f t="shared" ref="AQ33:AQ42" si="67">IF(AQ9-AO9=0,"-",AQ9-AO9)</f>
        <v>9.6999999999999975E-2</v>
      </c>
      <c r="AS33" s="45"/>
      <c r="AT33" s="40"/>
    </row>
    <row r="34" spans="2:46" x14ac:dyDescent="0.25">
      <c r="B34" s="5" t="s">
        <v>14</v>
      </c>
      <c r="D34" s="21"/>
      <c r="E34" s="22"/>
      <c r="F34" s="21"/>
      <c r="G34" s="22"/>
      <c r="H34" s="52">
        <f t="shared" si="0"/>
        <v>-2.3409878651447724E-2</v>
      </c>
      <c r="I34" s="14">
        <f t="shared" si="1"/>
        <v>-5.0999999999999976E-2</v>
      </c>
      <c r="J34" s="52">
        <f t="shared" si="2"/>
        <v>-9.1803445691940322E-4</v>
      </c>
      <c r="K34" s="14">
        <f t="shared" si="3"/>
        <v>-1.999999999999863E-3</v>
      </c>
      <c r="L34" s="52">
        <f t="shared" si="36"/>
        <v>-1.4295922729161137E-2</v>
      </c>
      <c r="M34" s="14">
        <f t="shared" si="37"/>
        <v>-3.114463214622977E-2</v>
      </c>
      <c r="N34" s="52">
        <f t="shared" si="38"/>
        <v>3.4743977119277014E-3</v>
      </c>
      <c r="O34" s="14">
        <f t="shared" si="39"/>
        <v>7.5692098172133737E-3</v>
      </c>
      <c r="P34" s="52">
        <f t="shared" si="40"/>
        <v>-7.2029434116893665E-4</v>
      </c>
      <c r="Q34" s="14">
        <f t="shared" si="41"/>
        <v>-1.5692098172130908E-3</v>
      </c>
      <c r="R34" s="52">
        <f t="shared" si="42"/>
        <v>-7.8668298807749171E-4</v>
      </c>
      <c r="S34" s="14">
        <f t="shared" si="43"/>
        <v>-1.7138419634426527E-3</v>
      </c>
      <c r="T34" s="52">
        <f t="shared" si="44"/>
        <v>0</v>
      </c>
      <c r="U34" s="14" t="str">
        <f t="shared" si="45"/>
        <v>-</v>
      </c>
      <c r="V34" s="52">
        <f t="shared" si="46"/>
        <v>-3.6721378276780681E-2</v>
      </c>
      <c r="W34" s="14">
        <f t="shared" si="47"/>
        <v>-8.0000000000000099E-2</v>
      </c>
      <c r="X34" s="52">
        <f t="shared" si="48"/>
        <v>-2.7541033707586537E-3</v>
      </c>
      <c r="Y34" s="14">
        <f t="shared" si="49"/>
        <v>-8.6000000000000132E-2</v>
      </c>
      <c r="Z34" s="52">
        <f t="shared" si="50"/>
        <v>0</v>
      </c>
      <c r="AA34" s="14" t="str">
        <f t="shared" si="51"/>
        <v>-</v>
      </c>
      <c r="AB34" s="52">
        <f t="shared" si="52"/>
        <v>-1.3092372134958508E-3</v>
      </c>
      <c r="AC34" s="14">
        <f t="shared" si="53"/>
        <v>-2.8522615978687493E-3</v>
      </c>
      <c r="AD34" s="52">
        <f t="shared" si="54"/>
        <v>0</v>
      </c>
      <c r="AE34" s="14" t="str">
        <f t="shared" si="55"/>
        <v>-</v>
      </c>
      <c r="AF34" s="52">
        <f t="shared" si="56"/>
        <v>-1.3770516853792714E-3</v>
      </c>
      <c r="AG34" s="14">
        <f t="shared" si="57"/>
        <v>-2.9999999999997806E-3</v>
      </c>
      <c r="AH34" s="52">
        <f t="shared" si="58"/>
        <v>0</v>
      </c>
      <c r="AI34" s="14" t="str">
        <f t="shared" si="59"/>
        <v>-</v>
      </c>
      <c r="AJ34" s="52">
        <f t="shared" si="60"/>
        <v>4.2625065249798366E-3</v>
      </c>
      <c r="AK34" s="14">
        <f t="shared" si="61"/>
        <v>9.2861580365572738E-3</v>
      </c>
      <c r="AL34" s="52">
        <f t="shared" si="62"/>
        <v>4.5901722845986814E-4</v>
      </c>
      <c r="AM34" s="14">
        <f t="shared" si="63"/>
        <v>1.0000000000001397E-3</v>
      </c>
      <c r="AN34" s="52">
        <f t="shared" si="64"/>
        <v>1.4164457172980649E-2</v>
      </c>
      <c r="AO34" s="14">
        <f t="shared" si="65"/>
        <v>3.0485077296137503E-2</v>
      </c>
      <c r="AP34" s="52">
        <f t="shared" si="66"/>
        <v>4.4855494946296037E-2</v>
      </c>
      <c r="AQ34" s="14">
        <f t="shared" si="67"/>
        <v>9.8000000000000004E-2</v>
      </c>
      <c r="AS34" s="45"/>
      <c r="AT34" s="40"/>
    </row>
    <row r="35" spans="2:46" x14ac:dyDescent="0.25">
      <c r="B35" s="5" t="s">
        <v>15</v>
      </c>
      <c r="D35" s="21"/>
      <c r="E35" s="22"/>
      <c r="F35" s="21"/>
      <c r="G35" s="22"/>
      <c r="H35" s="52">
        <f t="shared" si="0"/>
        <v>3.7398748742213828E-2</v>
      </c>
      <c r="I35" s="14">
        <f t="shared" si="1"/>
        <v>6.1123084969613509E-2</v>
      </c>
      <c r="J35" s="52">
        <f t="shared" si="2"/>
        <v>4.0044274287631687E-4</v>
      </c>
      <c r="K35" s="14">
        <f t="shared" si="3"/>
        <v>6.5446830766998504E-4</v>
      </c>
      <c r="L35" s="52">
        <f t="shared" si="36"/>
        <v>-1.3916996119904601E-2</v>
      </c>
      <c r="M35" s="14">
        <f t="shared" si="37"/>
        <v>-2.2745406329558286E-2</v>
      </c>
      <c r="N35" s="52">
        <f t="shared" si="38"/>
        <v>-6.4088521497263073E-4</v>
      </c>
      <c r="O35" s="14">
        <f t="shared" si="39"/>
        <v>-1.047438290530861E-3</v>
      </c>
      <c r="P35" s="52">
        <f t="shared" si="40"/>
        <v>-8.4800693593356513E-4</v>
      </c>
      <c r="Q35" s="14">
        <f t="shared" si="41"/>
        <v>-1.3859501117849879E-3</v>
      </c>
      <c r="R35" s="52">
        <f t="shared" si="42"/>
        <v>-4.4139921728003628E-4</v>
      </c>
      <c r="S35" s="14">
        <f t="shared" si="43"/>
        <v>-7.2140600342790462E-4</v>
      </c>
      <c r="T35" s="52">
        <f t="shared" si="44"/>
        <v>0</v>
      </c>
      <c r="U35" s="14" t="str">
        <f t="shared" si="45"/>
        <v>-</v>
      </c>
      <c r="V35" s="52">
        <f t="shared" si="46"/>
        <v>3.6736652863446961E-2</v>
      </c>
      <c r="W35" s="14">
        <f t="shared" si="47"/>
        <v>6.004098078118595E-2</v>
      </c>
      <c r="X35" s="52">
        <f t="shared" si="48"/>
        <v>-4.8268814810932925E-2</v>
      </c>
      <c r="Y35" s="14">
        <f t="shared" si="49"/>
        <v>-1.8847724544428231E-2</v>
      </c>
      <c r="Z35" s="52">
        <f t="shared" si="50"/>
        <v>-5.9215202439433234E-4</v>
      </c>
      <c r="AA35" s="14">
        <f t="shared" si="51"/>
        <v>-9.6779062720723716E-4</v>
      </c>
      <c r="AB35" s="52">
        <f t="shared" si="52"/>
        <v>-4.6018758274835037E-3</v>
      </c>
      <c r="AC35" s="14">
        <f t="shared" si="53"/>
        <v>-7.5211298955940292E-3</v>
      </c>
      <c r="AD35" s="52">
        <f t="shared" si="54"/>
        <v>0</v>
      </c>
      <c r="AE35" s="14" t="str">
        <f t="shared" si="55"/>
        <v>-</v>
      </c>
      <c r="AF35" s="52">
        <f t="shared" si="56"/>
        <v>-2.3712915329665574E-3</v>
      </c>
      <c r="AG35" s="14">
        <f t="shared" si="57"/>
        <v>-3.8755482130245766E-3</v>
      </c>
      <c r="AH35" s="52">
        <f t="shared" si="58"/>
        <v>0</v>
      </c>
      <c r="AI35" s="14" t="str">
        <f t="shared" si="59"/>
        <v>-</v>
      </c>
      <c r="AJ35" s="52">
        <f t="shared" si="60"/>
        <v>4.2814762334235645E-3</v>
      </c>
      <c r="AK35" s="14">
        <f t="shared" si="61"/>
        <v>6.9974810498282074E-3</v>
      </c>
      <c r="AL35" s="52">
        <f t="shared" si="62"/>
        <v>6.1185963962384626E-4</v>
      </c>
      <c r="AM35" s="14">
        <f t="shared" si="63"/>
        <v>9.9999999999980313E-4</v>
      </c>
      <c r="AN35" s="52">
        <f t="shared" si="64"/>
        <v>2.2372645862858143E-3</v>
      </c>
      <c r="AO35" s="14">
        <f t="shared" si="65"/>
        <v>3.9256968122641702E-3</v>
      </c>
      <c r="AP35" s="52">
        <f t="shared" si="66"/>
        <v>5.8826452118343919E-2</v>
      </c>
      <c r="AQ35" s="14">
        <f t="shared" si="67"/>
        <v>9.7729670469323404E-2</v>
      </c>
      <c r="AS35" s="45"/>
      <c r="AT35" s="40"/>
    </row>
    <row r="36" spans="2:46" x14ac:dyDescent="0.25">
      <c r="B36" s="5" t="s">
        <v>16</v>
      </c>
      <c r="D36" s="21"/>
      <c r="E36" s="22"/>
      <c r="F36" s="21"/>
      <c r="G36" s="22"/>
      <c r="H36" s="52">
        <f t="shared" si="0"/>
        <v>2.1833333333333331</v>
      </c>
      <c r="I36" s="14">
        <f t="shared" si="1"/>
        <v>0.39299999999999996</v>
      </c>
      <c r="J36" s="52">
        <f t="shared" si="2"/>
        <v>5.5555555555555802E-2</v>
      </c>
      <c r="K36" s="14">
        <f t="shared" si="3"/>
        <v>1.0000000000000064E-2</v>
      </c>
      <c r="L36" s="52">
        <f t="shared" si="36"/>
        <v>-1.6666666666666607E-2</v>
      </c>
      <c r="M36" s="14">
        <f t="shared" si="37"/>
        <v>-3.0000000000000027E-3</v>
      </c>
      <c r="N36" s="52">
        <f t="shared" si="38"/>
        <v>-0.12777777777777732</v>
      </c>
      <c r="O36" s="14">
        <f t="shared" si="39"/>
        <v>-2.2999999999999909E-2</v>
      </c>
      <c r="P36" s="52">
        <f t="shared" si="40"/>
        <v>0</v>
      </c>
      <c r="Q36" s="14" t="str">
        <f t="shared" si="41"/>
        <v>-</v>
      </c>
      <c r="R36" s="52">
        <f t="shared" si="42"/>
        <v>1.1111111111111072E-2</v>
      </c>
      <c r="S36" s="14">
        <f t="shared" si="43"/>
        <v>2.0000000000000018E-3</v>
      </c>
      <c r="T36" s="52">
        <f t="shared" si="44"/>
        <v>0</v>
      </c>
      <c r="U36" s="14" t="str">
        <f t="shared" si="45"/>
        <v>-</v>
      </c>
      <c r="V36" s="52">
        <f t="shared" si="46"/>
        <v>0</v>
      </c>
      <c r="W36" s="14" t="str">
        <f t="shared" si="47"/>
        <v>-</v>
      </c>
      <c r="X36" s="52">
        <f t="shared" si="48"/>
        <v>2.2222222222221699E-2</v>
      </c>
      <c r="Y36" s="14">
        <f t="shared" si="49"/>
        <v>3.9999999999998925E-3</v>
      </c>
      <c r="Z36" s="52">
        <f t="shared" si="50"/>
        <v>-2.7777777777776791E-2</v>
      </c>
      <c r="AA36" s="14">
        <f t="shared" si="51"/>
        <v>-4.9999999999998934E-3</v>
      </c>
      <c r="AB36" s="52">
        <f t="shared" si="52"/>
        <v>-0.1111111111111116</v>
      </c>
      <c r="AC36" s="14">
        <f t="shared" si="53"/>
        <v>-2.0000000000000073E-2</v>
      </c>
      <c r="AD36" s="52">
        <f t="shared" si="54"/>
        <v>0</v>
      </c>
      <c r="AE36" s="14" t="str">
        <f t="shared" si="55"/>
        <v>-</v>
      </c>
      <c r="AF36" s="52">
        <f t="shared" si="56"/>
        <v>1.6666666666666607E-2</v>
      </c>
      <c r="AG36" s="14">
        <f t="shared" si="57"/>
        <v>3.0000000000000027E-3</v>
      </c>
      <c r="AH36" s="52">
        <f t="shared" si="58"/>
        <v>0</v>
      </c>
      <c r="AI36" s="14" t="str">
        <f t="shared" si="59"/>
        <v>-</v>
      </c>
      <c r="AJ36" s="52">
        <f t="shared" si="60"/>
        <v>5.5555555555555802E-2</v>
      </c>
      <c r="AK36" s="14">
        <f t="shared" si="61"/>
        <v>1.0000000000000064E-2</v>
      </c>
      <c r="AL36" s="52">
        <f t="shared" si="62"/>
        <v>5.5555555555550917E-3</v>
      </c>
      <c r="AM36" s="14">
        <f t="shared" si="63"/>
        <v>9.9999999999994538E-4</v>
      </c>
      <c r="AN36" s="52">
        <f t="shared" si="64"/>
        <v>0.10555555555555518</v>
      </c>
      <c r="AO36" s="14">
        <f t="shared" si="65"/>
        <v>1.899999999999985E-2</v>
      </c>
      <c r="AP36" s="52">
        <f t="shared" si="66"/>
        <v>0.54444444444444517</v>
      </c>
      <c r="AQ36" s="14">
        <f t="shared" si="67"/>
        <v>9.8000000000000143E-2</v>
      </c>
      <c r="AS36" s="45"/>
      <c r="AT36" s="40"/>
    </row>
    <row r="37" spans="2:46" x14ac:dyDescent="0.25">
      <c r="B37" s="5" t="s">
        <v>17</v>
      </c>
      <c r="D37" s="21"/>
      <c r="E37" s="22"/>
      <c r="F37" s="21"/>
      <c r="G37" s="22"/>
      <c r="H37" s="52" t="str">
        <f t="shared" si="0"/>
        <v/>
      </c>
      <c r="I37" s="14" t="str">
        <f t="shared" si="1"/>
        <v>-</v>
      </c>
      <c r="J37" s="52" t="str">
        <f t="shared" si="2"/>
        <v>-</v>
      </c>
      <c r="K37" s="14" t="str">
        <f t="shared" si="3"/>
        <v>-</v>
      </c>
      <c r="L37" s="52" t="str">
        <f t="shared" si="36"/>
        <v>-</v>
      </c>
      <c r="M37" s="14" t="str">
        <f t="shared" si="37"/>
        <v>-</v>
      </c>
      <c r="N37" s="52" t="str">
        <f t="shared" si="38"/>
        <v>-</v>
      </c>
      <c r="O37" s="14" t="str">
        <f t="shared" si="39"/>
        <v>-</v>
      </c>
      <c r="P37" s="52" t="str">
        <f t="shared" si="40"/>
        <v>-</v>
      </c>
      <c r="Q37" s="14" t="str">
        <f t="shared" si="41"/>
        <v>-</v>
      </c>
      <c r="R37" s="52" t="str">
        <f t="shared" si="42"/>
        <v>-</v>
      </c>
      <c r="S37" s="14" t="str">
        <f t="shared" si="43"/>
        <v>-</v>
      </c>
      <c r="T37" s="52" t="str">
        <f t="shared" si="44"/>
        <v>-</v>
      </c>
      <c r="U37" s="14" t="str">
        <f t="shared" si="45"/>
        <v>-</v>
      </c>
      <c r="V37" s="52" t="str">
        <f t="shared" si="46"/>
        <v>-</v>
      </c>
      <c r="W37" s="14" t="str">
        <f t="shared" si="47"/>
        <v>-</v>
      </c>
      <c r="X37" s="52" t="str">
        <f t="shared" si="48"/>
        <v>-</v>
      </c>
      <c r="Y37" s="14" t="str">
        <f t="shared" si="49"/>
        <v>-</v>
      </c>
      <c r="Z37" s="52" t="str">
        <f t="shared" si="50"/>
        <v>-</v>
      </c>
      <c r="AA37" s="14" t="str">
        <f t="shared" si="51"/>
        <v>-</v>
      </c>
      <c r="AB37" s="52" t="str">
        <f t="shared" si="52"/>
        <v>-</v>
      </c>
      <c r="AC37" s="14" t="str">
        <f t="shared" si="53"/>
        <v>-</v>
      </c>
      <c r="AD37" s="52" t="str">
        <f t="shared" si="54"/>
        <v>-</v>
      </c>
      <c r="AE37" s="14" t="str">
        <f t="shared" si="55"/>
        <v>-</v>
      </c>
      <c r="AF37" s="52" t="str">
        <f t="shared" si="56"/>
        <v>-</v>
      </c>
      <c r="AG37" s="14" t="str">
        <f t="shared" si="57"/>
        <v>-</v>
      </c>
      <c r="AH37" s="52" t="str">
        <f t="shared" si="58"/>
        <v>-</v>
      </c>
      <c r="AI37" s="14" t="str">
        <f t="shared" si="59"/>
        <v>-</v>
      </c>
      <c r="AJ37" s="52" t="str">
        <f t="shared" si="60"/>
        <v>-</v>
      </c>
      <c r="AK37" s="14" t="str">
        <f t="shared" si="61"/>
        <v>-</v>
      </c>
      <c r="AL37" s="52" t="str">
        <f t="shared" si="62"/>
        <v>-</v>
      </c>
      <c r="AM37" s="14" t="str">
        <f t="shared" si="63"/>
        <v>-</v>
      </c>
      <c r="AN37" s="52" t="str">
        <f t="shared" si="64"/>
        <v>-</v>
      </c>
      <c r="AO37" s="14">
        <f t="shared" si="65"/>
        <v>0.33848991568984338</v>
      </c>
      <c r="AP37" s="52">
        <f t="shared" si="66"/>
        <v>6.4448749250197279E-2</v>
      </c>
      <c r="AQ37" s="14">
        <f t="shared" si="67"/>
        <v>9.7206881740741657E-2</v>
      </c>
      <c r="AS37" s="45"/>
      <c r="AT37" s="40"/>
    </row>
    <row r="38" spans="2:46" x14ac:dyDescent="0.25">
      <c r="B38" s="5" t="s">
        <v>18</v>
      </c>
      <c r="D38" s="21"/>
      <c r="E38" s="22"/>
      <c r="F38" s="21"/>
      <c r="G38" s="22"/>
      <c r="H38" s="52" t="str">
        <f t="shared" si="0"/>
        <v/>
      </c>
      <c r="I38" s="14" t="str">
        <f t="shared" si="1"/>
        <v>-</v>
      </c>
      <c r="J38" s="52" t="str">
        <f t="shared" si="2"/>
        <v>-</v>
      </c>
      <c r="K38" s="14" t="str">
        <f t="shared" si="3"/>
        <v>-</v>
      </c>
      <c r="L38" s="52" t="str">
        <f t="shared" si="36"/>
        <v>-</v>
      </c>
      <c r="M38" s="14" t="str">
        <f t="shared" si="37"/>
        <v>-</v>
      </c>
      <c r="N38" s="52" t="str">
        <f t="shared" si="38"/>
        <v>-</v>
      </c>
      <c r="O38" s="14" t="str">
        <f t="shared" si="39"/>
        <v>-</v>
      </c>
      <c r="P38" s="52" t="str">
        <f t="shared" si="40"/>
        <v>-</v>
      </c>
      <c r="Q38" s="14" t="str">
        <f t="shared" si="41"/>
        <v>-</v>
      </c>
      <c r="R38" s="52" t="str">
        <f t="shared" si="42"/>
        <v>-</v>
      </c>
      <c r="S38" s="14" t="str">
        <f t="shared" si="43"/>
        <v>-</v>
      </c>
      <c r="T38" s="52" t="str">
        <f t="shared" si="44"/>
        <v>-</v>
      </c>
      <c r="U38" s="14" t="str">
        <f t="shared" si="45"/>
        <v>-</v>
      </c>
      <c r="V38" s="52" t="str">
        <f t="shared" si="46"/>
        <v>-</v>
      </c>
      <c r="W38" s="14" t="str">
        <f t="shared" si="47"/>
        <v>-</v>
      </c>
      <c r="X38" s="52" t="str">
        <f t="shared" si="48"/>
        <v>-</v>
      </c>
      <c r="Y38" s="14" t="str">
        <f t="shared" si="49"/>
        <v>-</v>
      </c>
      <c r="Z38" s="52" t="str">
        <f t="shared" si="50"/>
        <v>-</v>
      </c>
      <c r="AA38" s="14" t="str">
        <f t="shared" si="51"/>
        <v>-</v>
      </c>
      <c r="AB38" s="52" t="str">
        <f t="shared" si="52"/>
        <v>-</v>
      </c>
      <c r="AC38" s="14" t="str">
        <f t="shared" si="53"/>
        <v>-</v>
      </c>
      <c r="AD38" s="52" t="str">
        <f t="shared" si="54"/>
        <v>-</v>
      </c>
      <c r="AE38" s="14" t="str">
        <f t="shared" si="55"/>
        <v>-</v>
      </c>
      <c r="AF38" s="52" t="str">
        <f t="shared" si="56"/>
        <v>-</v>
      </c>
      <c r="AG38" s="14" t="str">
        <f t="shared" si="57"/>
        <v>-</v>
      </c>
      <c r="AH38" s="52" t="str">
        <f t="shared" si="58"/>
        <v>-</v>
      </c>
      <c r="AI38" s="14" t="str">
        <f t="shared" si="59"/>
        <v>-</v>
      </c>
      <c r="AJ38" s="52" t="str">
        <f t="shared" si="60"/>
        <v>-</v>
      </c>
      <c r="AK38" s="14" t="str">
        <f t="shared" si="61"/>
        <v>-</v>
      </c>
      <c r="AL38" s="52" t="str">
        <f t="shared" si="62"/>
        <v>-</v>
      </c>
      <c r="AM38" s="14" t="str">
        <f t="shared" si="63"/>
        <v>-</v>
      </c>
      <c r="AN38" s="52" t="str">
        <f t="shared" si="64"/>
        <v>-</v>
      </c>
      <c r="AO38" s="14">
        <f t="shared" si="65"/>
        <v>0.38174545676606259</v>
      </c>
      <c r="AP38" s="52">
        <f t="shared" si="66"/>
        <v>7.0321353521723529E-2</v>
      </c>
      <c r="AQ38" s="14">
        <f t="shared" si="67"/>
        <v>9.7203594856651254E-2</v>
      </c>
      <c r="AS38" s="45"/>
      <c r="AT38" s="40"/>
    </row>
    <row r="39" spans="2:46" x14ac:dyDescent="0.25">
      <c r="B39" s="5" t="s">
        <v>19</v>
      </c>
      <c r="D39" s="21"/>
      <c r="E39" s="22"/>
      <c r="F39" s="21"/>
      <c r="G39" s="22"/>
      <c r="H39" s="52">
        <f t="shared" si="0"/>
        <v>3.0381740274745495E-2</v>
      </c>
      <c r="I39" s="14">
        <f t="shared" si="1"/>
        <v>4.5280296861450464E-2</v>
      </c>
      <c r="J39" s="52">
        <f t="shared" si="2"/>
        <v>3.296465021016326E-3</v>
      </c>
      <c r="K39" s="14">
        <f t="shared" si="3"/>
        <v>4.9129810667586163E-3</v>
      </c>
      <c r="L39" s="52">
        <f t="shared" si="36"/>
        <v>-1.3612216848633008E-3</v>
      </c>
      <c r="M39" s="14">
        <f t="shared" si="37"/>
        <v>-2.0287357283507237E-3</v>
      </c>
      <c r="N39" s="52">
        <f t="shared" si="38"/>
        <v>-9.9484012998978244E-3</v>
      </c>
      <c r="O39" s="14">
        <f t="shared" si="39"/>
        <v>-1.4826884835516127E-2</v>
      </c>
      <c r="P39" s="52">
        <f t="shared" si="40"/>
        <v>2.2314453345966268E-3</v>
      </c>
      <c r="Q39" s="14">
        <f t="shared" si="41"/>
        <v>3.3256984710851867E-3</v>
      </c>
      <c r="R39" s="52">
        <f t="shared" si="42"/>
        <v>2.2711198576892411E-3</v>
      </c>
      <c r="S39" s="14">
        <f t="shared" si="43"/>
        <v>3.3848285329983671E-3</v>
      </c>
      <c r="T39" s="52">
        <f t="shared" si="44"/>
        <v>0</v>
      </c>
      <c r="U39" s="14" t="str">
        <f t="shared" si="45"/>
        <v>-</v>
      </c>
      <c r="V39" s="52">
        <f t="shared" si="46"/>
        <v>-1.1537045954734149E-2</v>
      </c>
      <c r="W39" s="14">
        <f t="shared" si="47"/>
        <v>-1.7194566901383004E-2</v>
      </c>
      <c r="X39" s="52">
        <f t="shared" si="48"/>
        <v>1.6881367271706083E-3</v>
      </c>
      <c r="Y39" s="14">
        <f t="shared" si="49"/>
        <v>-1.4678603975699474E-2</v>
      </c>
      <c r="Z39" s="52">
        <f t="shared" si="50"/>
        <v>-3.4212362411634167E-4</v>
      </c>
      <c r="AA39" s="14">
        <f t="shared" si="51"/>
        <v>-5.0989374286065578E-4</v>
      </c>
      <c r="AB39" s="52">
        <f t="shared" si="52"/>
        <v>-1.3833327513037563E-3</v>
      </c>
      <c r="AC39" s="14">
        <f t="shared" si="53"/>
        <v>-2.0616895895612178E-3</v>
      </c>
      <c r="AD39" s="52">
        <f t="shared" si="54"/>
        <v>0</v>
      </c>
      <c r="AE39" s="14" t="str">
        <f t="shared" si="55"/>
        <v>-</v>
      </c>
      <c r="AF39" s="52">
        <f t="shared" si="56"/>
        <v>-9.7189815898901522E-4</v>
      </c>
      <c r="AG39" s="14">
        <f t="shared" si="57"/>
        <v>-1.4484962599296373E-3</v>
      </c>
      <c r="AH39" s="52">
        <f t="shared" si="58"/>
        <v>-2.0146814424970572E-5</v>
      </c>
      <c r="AI39" s="14">
        <f t="shared" si="59"/>
        <v>-3.0026381955899906E-5</v>
      </c>
      <c r="AJ39" s="52">
        <f t="shared" si="60"/>
        <v>2.0352348601970771E-3</v>
      </c>
      <c r="AK39" s="14">
        <f t="shared" si="61"/>
        <v>3.0332705703858785E-3</v>
      </c>
      <c r="AL39" s="52">
        <f t="shared" si="62"/>
        <v>6.7097043042130267E-4</v>
      </c>
      <c r="AM39" s="14">
        <f t="shared" si="63"/>
        <v>9.9999999999981701E-4</v>
      </c>
      <c r="AN39" s="52">
        <f t="shared" si="64"/>
        <v>3.1380540830769243E-2</v>
      </c>
      <c r="AO39" s="14">
        <f t="shared" si="65"/>
        <v>4.5557303708784858E-2</v>
      </c>
      <c r="AP39" s="52">
        <f t="shared" si="66"/>
        <v>6.6349311728256755E-2</v>
      </c>
      <c r="AQ39" s="14">
        <f t="shared" si="67"/>
        <v>9.7224400438576677E-2</v>
      </c>
      <c r="AS39" s="45"/>
      <c r="AT39" s="40"/>
    </row>
    <row r="40" spans="2:46" x14ac:dyDescent="0.25">
      <c r="B40" s="5" t="s">
        <v>70</v>
      </c>
      <c r="D40" s="21"/>
      <c r="E40" s="22"/>
      <c r="F40" s="21"/>
      <c r="G40" s="22"/>
      <c r="H40" s="52" t="str">
        <f t="shared" si="0"/>
        <v/>
      </c>
      <c r="I40" s="14">
        <f t="shared" ref="I40:I49" si="68">IF(I18-G18=0,"-",I18-G18)</f>
        <v>1.4341296059579506E-2</v>
      </c>
      <c r="J40" s="52" t="str">
        <f t="shared" si="2"/>
        <v>-</v>
      </c>
      <c r="K40" s="14" t="str">
        <f>IF(K16-I16=0,"-",K16-I16)</f>
        <v>-</v>
      </c>
      <c r="L40" s="52" t="str">
        <f t="shared" si="36"/>
        <v>-</v>
      </c>
      <c r="M40" s="14" t="str">
        <f t="shared" si="37"/>
        <v>-</v>
      </c>
      <c r="N40" s="52" t="str">
        <f t="shared" si="38"/>
        <v>-</v>
      </c>
      <c r="O40" s="14" t="str">
        <f t="shared" si="39"/>
        <v>-</v>
      </c>
      <c r="P40" s="52" t="str">
        <f t="shared" si="40"/>
        <v>-</v>
      </c>
      <c r="Q40" s="14" t="str">
        <f t="shared" si="41"/>
        <v>-</v>
      </c>
      <c r="R40" s="52" t="str">
        <f t="shared" si="42"/>
        <v>-</v>
      </c>
      <c r="S40" s="14" t="str">
        <f t="shared" si="43"/>
        <v>-</v>
      </c>
      <c r="T40" s="52" t="str">
        <f t="shared" si="44"/>
        <v>-</v>
      </c>
      <c r="U40" s="14" t="str">
        <f t="shared" si="45"/>
        <v>-</v>
      </c>
      <c r="V40" s="52" t="str">
        <f t="shared" si="46"/>
        <v>-</v>
      </c>
      <c r="W40" s="14" t="str">
        <f t="shared" si="47"/>
        <v>-</v>
      </c>
      <c r="X40" s="52" t="str">
        <f t="shared" si="48"/>
        <v>-</v>
      </c>
      <c r="Y40" s="14" t="str">
        <f t="shared" si="49"/>
        <v>-</v>
      </c>
      <c r="Z40" s="52" t="str">
        <f t="shared" si="50"/>
        <v>-</v>
      </c>
      <c r="AA40" s="14" t="str">
        <f t="shared" si="51"/>
        <v>-</v>
      </c>
      <c r="AB40" s="52" t="str">
        <f t="shared" si="52"/>
        <v>-</v>
      </c>
      <c r="AC40" s="14" t="str">
        <f t="shared" si="53"/>
        <v>-</v>
      </c>
      <c r="AD40" s="52" t="str">
        <f t="shared" si="54"/>
        <v>-</v>
      </c>
      <c r="AE40" s="14" t="str">
        <f t="shared" si="55"/>
        <v>-</v>
      </c>
      <c r="AF40" s="52" t="str">
        <f t="shared" si="56"/>
        <v>-</v>
      </c>
      <c r="AG40" s="14" t="str">
        <f t="shared" si="57"/>
        <v>-</v>
      </c>
      <c r="AH40" s="52" t="str">
        <f t="shared" si="58"/>
        <v>-</v>
      </c>
      <c r="AI40" s="14" t="str">
        <f t="shared" si="59"/>
        <v>-</v>
      </c>
      <c r="AJ40" s="52" t="str">
        <f t="shared" si="60"/>
        <v>-</v>
      </c>
      <c r="AK40" s="14" t="str">
        <f t="shared" si="61"/>
        <v>-</v>
      </c>
      <c r="AL40" s="52" t="str">
        <f t="shared" si="62"/>
        <v>-</v>
      </c>
      <c r="AM40" s="14" t="str">
        <f t="shared" si="63"/>
        <v>-</v>
      </c>
      <c r="AN40" s="52" t="str">
        <f t="shared" si="64"/>
        <v>-</v>
      </c>
      <c r="AO40" s="14">
        <f t="shared" si="65"/>
        <v>1.3068608400356396E-2</v>
      </c>
      <c r="AP40" s="52">
        <f t="shared" si="66"/>
        <v>4.1594910623784953E-2</v>
      </c>
      <c r="AQ40" s="14">
        <f t="shared" si="67"/>
        <v>9.7894444421436327E-2</v>
      </c>
      <c r="AS40" s="45"/>
      <c r="AT40" s="40"/>
    </row>
    <row r="41" spans="2:46" x14ac:dyDescent="0.25">
      <c r="B41" s="5" t="s">
        <v>71</v>
      </c>
      <c r="D41" s="21"/>
      <c r="E41" s="22"/>
      <c r="F41" s="21"/>
      <c r="G41" s="22"/>
      <c r="H41" s="52">
        <f t="shared" si="0"/>
        <v>-1.8094380915686936E-2</v>
      </c>
      <c r="I41" s="14">
        <f t="shared" si="68"/>
        <v>4.9101814610836125E-2</v>
      </c>
      <c r="J41" s="52">
        <f t="shared" si="2"/>
        <v>-8.9638043944006984E-4</v>
      </c>
      <c r="K41" s="14">
        <f>IF(K17-I17=0,"-",K17-I17)</f>
        <v>-1.7896628801389244E-3</v>
      </c>
      <c r="L41" s="52">
        <f t="shared" si="36"/>
        <v>-1.4018676483583126E-2</v>
      </c>
      <c r="M41" s="14">
        <f t="shared" si="37"/>
        <v>-2.7988902733105968E-2</v>
      </c>
      <c r="N41" s="52">
        <f t="shared" si="38"/>
        <v>3.3824922454571693E-3</v>
      </c>
      <c r="O41" s="14">
        <f t="shared" si="39"/>
        <v>6.7532941903934232E-3</v>
      </c>
      <c r="P41" s="52">
        <f t="shared" si="40"/>
        <v>-1.7224691592107044E-3</v>
      </c>
      <c r="Q41" s="14">
        <f t="shared" si="41"/>
        <v>-3.4389852575868671E-3</v>
      </c>
      <c r="R41" s="52">
        <f t="shared" si="42"/>
        <v>-6.2231995120975991E-4</v>
      </c>
      <c r="S41" s="14">
        <f t="shared" si="43"/>
        <v>-1.2424890897282381E-3</v>
      </c>
      <c r="T41" s="52">
        <f t="shared" si="44"/>
        <v>0</v>
      </c>
      <c r="U41" s="14" t="str">
        <f t="shared" si="45"/>
        <v>-</v>
      </c>
      <c r="V41" s="52">
        <f t="shared" si="46"/>
        <v>-1.7128152778270289E-2</v>
      </c>
      <c r="W41" s="14">
        <f t="shared" si="47"/>
        <v>-3.419710859796174E-2</v>
      </c>
      <c r="X41" s="52">
        <f t="shared" si="48"/>
        <v>-1.5600877472480068E-2</v>
      </c>
      <c r="Y41" s="14">
        <f t="shared" si="49"/>
        <v>-6.5344945031714508E-2</v>
      </c>
      <c r="Z41" s="52">
        <f t="shared" si="50"/>
        <v>6.3728160135445577E-5</v>
      </c>
      <c r="AA41" s="14">
        <f t="shared" si="51"/>
        <v>1.2723606807524268E-4</v>
      </c>
      <c r="AB41" s="52">
        <f t="shared" si="52"/>
        <v>-3.4318426579503791E-3</v>
      </c>
      <c r="AC41" s="14">
        <f t="shared" si="53"/>
        <v>-6.8518244544114315E-3</v>
      </c>
      <c r="AD41" s="52">
        <f t="shared" si="54"/>
        <v>0</v>
      </c>
      <c r="AE41" s="14" t="str">
        <f t="shared" si="55"/>
        <v>-</v>
      </c>
      <c r="AF41" s="52">
        <f t="shared" si="56"/>
        <v>-2.6913239872762285E-3</v>
      </c>
      <c r="AG41" s="14">
        <f t="shared" si="57"/>
        <v>-5.3733464347623383E-3</v>
      </c>
      <c r="AH41" s="52">
        <f t="shared" si="58"/>
        <v>0</v>
      </c>
      <c r="AI41" s="14" t="str">
        <f t="shared" si="59"/>
        <v>-</v>
      </c>
      <c r="AJ41" s="52">
        <f t="shared" si="60"/>
        <v>2.095849763821489E-3</v>
      </c>
      <c r="AK41" s="14">
        <f t="shared" si="61"/>
        <v>4.1844560184763624E-3</v>
      </c>
      <c r="AL41" s="52">
        <f t="shared" si="62"/>
        <v>5.0086552578565424E-4</v>
      </c>
      <c r="AM41" s="14">
        <f t="shared" si="63"/>
        <v>9.9999999999972333E-4</v>
      </c>
      <c r="AN41" s="52">
        <f t="shared" si="64"/>
        <v>1.9107685102749628E-2</v>
      </c>
      <c r="AO41" s="14">
        <f t="shared" si="65"/>
        <v>4.0529493849670681E-2</v>
      </c>
      <c r="AP41" s="52">
        <f t="shared" si="66"/>
        <v>4.9986412437952099E-2</v>
      </c>
      <c r="AQ41" s="14">
        <f t="shared" si="67"/>
        <v>9.7374751025627329E-2</v>
      </c>
      <c r="AS41" s="45"/>
      <c r="AT41" s="40"/>
    </row>
    <row r="42" spans="2:46" x14ac:dyDescent="0.25">
      <c r="B42" s="5" t="s">
        <v>20</v>
      </c>
      <c r="D42" s="21"/>
      <c r="E42" s="22"/>
      <c r="F42" s="21"/>
      <c r="G42" s="22"/>
      <c r="H42" s="52">
        <f t="shared" si="0"/>
        <v>6.3034068324714365E-3</v>
      </c>
      <c r="I42" s="14">
        <f t="shared" si="68"/>
        <v>0.10685113135732227</v>
      </c>
      <c r="J42" s="52">
        <f t="shared" si="2"/>
        <v>-1.5528029264730847E-3</v>
      </c>
      <c r="K42" s="14">
        <f t="shared" ref="K42" si="69">IF(K18-I18=0,"-",K18-I18)</f>
        <v>-3.5328842136623951E-3</v>
      </c>
      <c r="L42" s="52">
        <f t="shared" si="36"/>
        <v>3.5833911065120239E-2</v>
      </c>
      <c r="M42" s="14">
        <f t="shared" si="37"/>
        <v>8.1528091271247272E-2</v>
      </c>
      <c r="N42" s="52">
        <f t="shared" si="38"/>
        <v>6.395478306768565E-3</v>
      </c>
      <c r="O42" s="14">
        <f t="shared" si="39"/>
        <v>1.4550773935057479E-2</v>
      </c>
      <c r="P42" s="52">
        <f t="shared" si="40"/>
        <v>-1.8833291361051163E-3</v>
      </c>
      <c r="Q42" s="14">
        <f t="shared" si="41"/>
        <v>-4.2848861633647123E-3</v>
      </c>
      <c r="R42" s="52">
        <f t="shared" si="42"/>
        <v>-1.1702180318216016E-3</v>
      </c>
      <c r="S42" s="14">
        <f t="shared" si="43"/>
        <v>-2.6624401208187043E-3</v>
      </c>
      <c r="T42" s="52">
        <f t="shared" si="44"/>
        <v>0</v>
      </c>
      <c r="U42" s="14" t="str">
        <f t="shared" si="45"/>
        <v>-</v>
      </c>
      <c r="V42" s="52">
        <f t="shared" si="46"/>
        <v>-1.5514119637179968E-2</v>
      </c>
      <c r="W42" s="14">
        <f t="shared" si="47"/>
        <v>-3.5297195426826189E-2</v>
      </c>
      <c r="X42" s="52">
        <f t="shared" si="48"/>
        <v>3.0138151750618292E-3</v>
      </c>
      <c r="Y42" s="14">
        <f t="shared" si="49"/>
        <v>-2.8440266016564936E-2</v>
      </c>
      <c r="Z42" s="52">
        <f t="shared" si="50"/>
        <v>-1.3184777538355341E-4</v>
      </c>
      <c r="AA42" s="14">
        <f t="shared" si="51"/>
        <v>-2.9997555795231723E-4</v>
      </c>
      <c r="AB42" s="52">
        <f t="shared" si="52"/>
        <v>9.4241454568577687E-4</v>
      </c>
      <c r="AC42" s="14">
        <f t="shared" si="53"/>
        <v>2.1441494051929189E-3</v>
      </c>
      <c r="AD42" s="52">
        <f t="shared" si="54"/>
        <v>0</v>
      </c>
      <c r="AE42" s="14" t="str">
        <f t="shared" si="55"/>
        <v>-</v>
      </c>
      <c r="AF42" s="52">
        <f t="shared" si="56"/>
        <v>2.2668434410477722E-4</v>
      </c>
      <c r="AG42" s="14">
        <f t="shared" si="57"/>
        <v>5.157444818782303E-4</v>
      </c>
      <c r="AH42" s="52">
        <f t="shared" si="58"/>
        <v>0</v>
      </c>
      <c r="AI42" s="14" t="str">
        <f t="shared" si="59"/>
        <v>-</v>
      </c>
      <c r="AJ42" s="52">
        <f t="shared" si="60"/>
        <v>1.4398273989930654E-3</v>
      </c>
      <c r="AK42" s="14">
        <f t="shared" si="61"/>
        <v>3.2758461499391572E-3</v>
      </c>
      <c r="AL42" s="52">
        <f t="shared" si="62"/>
        <v>-1.5063355841149484E-3</v>
      </c>
      <c r="AM42" s="14">
        <f t="shared" si="63"/>
        <v>-3.4271633024835629E-3</v>
      </c>
      <c r="AN42" s="52">
        <f t="shared" si="64"/>
        <v>4.3471497272775661E-3</v>
      </c>
      <c r="AO42" s="14">
        <f t="shared" si="65"/>
        <v>3.0646940421946989E-3</v>
      </c>
      <c r="AP42" s="52">
        <f t="shared" si="66"/>
        <v>4.6664785269567854E-2</v>
      </c>
      <c r="AQ42" s="14">
        <f t="shared" si="67"/>
        <v>9.7501395604420782E-2</v>
      </c>
      <c r="AS42" s="45"/>
      <c r="AT42" s="40"/>
    </row>
    <row r="43" spans="2:46" x14ac:dyDescent="0.25">
      <c r="B43" s="5" t="s">
        <v>21</v>
      </c>
      <c r="D43" s="21"/>
      <c r="E43" s="22"/>
      <c r="F43" s="21"/>
      <c r="G43" s="22"/>
      <c r="H43" s="52">
        <f t="shared" si="0"/>
        <v>2.66588489716586E-2</v>
      </c>
      <c r="I43" s="14">
        <f t="shared" si="68"/>
        <v>0.11999999999999984</v>
      </c>
      <c r="J43" s="52">
        <f t="shared" ref="J43:J49" si="70">IF(H19 = "","-",J19-H19)</f>
        <v>1.1054747907235374E-4</v>
      </c>
      <c r="K43" s="14">
        <f t="shared" ref="K43:K49" si="71">IF(K19-I19=0,"-",K19-I19)</f>
        <v>2.0361276020862407E-4</v>
      </c>
      <c r="L43" s="52">
        <f t="shared" ref="L43:L49" si="72">IF(J19 = "","-",L19-J19)</f>
        <v>4.4462368064349E-2</v>
      </c>
      <c r="M43" s="14">
        <f t="shared" ref="M43:M49" si="73">IF(M19-K19=0,"-",M19-K19)</f>
        <v>8.1893368921343704E-2</v>
      </c>
      <c r="N43" s="52">
        <f t="shared" ref="N43:N49" si="74">IF(L19 = "","-",N19-L19)</f>
        <v>3.1825749191893848E-3</v>
      </c>
      <c r="O43" s="14">
        <f t="shared" ref="O43:O49" si="75">IF(O19-M19=0,"-",O19-M19)</f>
        <v>5.8618511186762368E-3</v>
      </c>
      <c r="P43" s="52">
        <f t="shared" ref="P43:P49" si="76">IF(N19 = "","-",P19-N19)</f>
        <v>-3.0240369347382945E-3</v>
      </c>
      <c r="Q43" s="14">
        <f t="shared" ref="Q43:Q49" si="77">IF(Q19-O19=0,"-",Q19-O19)</f>
        <v>-5.5698466615603792E-3</v>
      </c>
      <c r="R43" s="52">
        <f t="shared" ref="R43:R49" si="78">IF(P19 = "","-",R19-P19)</f>
        <v>1.6019826779170021E-3</v>
      </c>
      <c r="S43" s="14">
        <f t="shared" ref="S43:S49" si="79">IF(S19-Q19=0,"-",S19-Q19)</f>
        <v>2.9506246329115415E-3</v>
      </c>
      <c r="T43" s="52">
        <f t="shared" ref="T43:T49" si="80">IF(R19 = "","-",T19-R19)</f>
        <v>0</v>
      </c>
      <c r="U43" s="14" t="str">
        <f t="shared" ref="U43:U49" si="81">IF(U19-S19=0,"-",U19-S19)</f>
        <v>-</v>
      </c>
      <c r="V43" s="52">
        <f t="shared" ref="V43:V49" si="82">IF(T19 = "","-",V19-T19)</f>
        <v>-1.2685248010118499E-2</v>
      </c>
      <c r="W43" s="14">
        <f t="shared" ref="W43:W49" si="83">IF(W19-S19=0,"-",W19-S19)</f>
        <v>-2.3364425701480618E-2</v>
      </c>
      <c r="X43" s="52">
        <f t="shared" ref="X43:X49" si="84">IF(V19 = "","-",X19-V19)</f>
        <v>1.6046658950401582E-3</v>
      </c>
      <c r="Y43" s="14">
        <f t="shared" ref="Y43:Y49" si="85">IF(Y19-U19=0,"-",Y19-U19)</f>
        <v>-2.0408858963608612E-2</v>
      </c>
      <c r="Z43" s="52">
        <f t="shared" ref="Z43:Z49" si="86">IF(X19 = "","-",Z19-X19)</f>
        <v>-4.4861597304168832E-4</v>
      </c>
      <c r="AA43" s="14">
        <f t="shared" ref="AA43:AA49" si="87">IF(AA19-Y19=0,"-",AA19-Y19)</f>
        <v>-8.2628692495967382E-4</v>
      </c>
      <c r="AB43" s="52">
        <f t="shared" ref="AB43:AB49" si="88">IF(Z19 = "","-",AB19-Z19)</f>
        <v>-2.2922895952071087E-4</v>
      </c>
      <c r="AC43" s="14">
        <f t="shared" ref="AC43:AC49" si="89">IF(AC19-AA19=0,"-",AC19-AA19)</f>
        <v>-4.2220719603412726E-4</v>
      </c>
      <c r="AD43" s="52">
        <f t="shared" ref="AD43:AD49" si="90">IF(AB19 = "","-",AD19-AB19)</f>
        <v>0</v>
      </c>
      <c r="AE43" s="14" t="str">
        <f t="shared" ref="AE43:AE49" si="91">IF(AE19-AC19=0,"-",AE19-AC19)</f>
        <v>-</v>
      </c>
      <c r="AF43" s="52">
        <f t="shared" ref="AF43:AF49" si="92">IF(AD19 = "","-",AF19-AD19)</f>
        <v>6.0581346178922857E-5</v>
      </c>
      <c r="AG43" s="14">
        <f t="shared" ref="AG43:AG49" si="93">IF(AG19-AE19=0,"-",AG19-AE19)</f>
        <v>1.1158223793227007E-4</v>
      </c>
      <c r="AH43" s="52">
        <f t="shared" ref="AH43:AH49" si="94">IF(AF19 = "","-",AH19-AF19)</f>
        <v>0</v>
      </c>
      <c r="AI43" s="14" t="str">
        <f t="shared" ref="AI43:AI49" si="95">IF(AI19-AG19=0,"-",AI19-AG19)</f>
        <v>-</v>
      </c>
      <c r="AJ43" s="52">
        <f t="shared" ref="AJ43:AJ49" si="96">IF(AH19 = "","-",AJ19-AH19)</f>
        <v>1.5181159913186804E-3</v>
      </c>
      <c r="AK43" s="14">
        <f t="shared" ref="AK43:AK49" si="97">IF(AK19-AI19=0,"-",AK19-AI19)</f>
        <v>2.7961541041297E-3</v>
      </c>
      <c r="AL43" s="52">
        <f t="shared" ref="AL43:AL49" si="98">IF(AJ19 = "","-",AL19-AJ19)</f>
        <v>-4.1516830652676973E-4</v>
      </c>
      <c r="AM43" s="14">
        <f t="shared" ref="AM43:AM49" si="99">IF(AM19-AK19=0,"-",AM19-AK19)</f>
        <v>-7.6468107235419525E-4</v>
      </c>
      <c r="AN43" s="52">
        <f t="shared" ref="AN43:AN49" si="100">IF(AL19 = "","-",AN19-AL19)</f>
        <v>1.5848852976357408E-2</v>
      </c>
      <c r="AO43" s="14">
        <f t="shared" ref="AO43:AO49" si="101">IF(AO19-AM19=0,"-",AO19-AM19)</f>
        <v>2.2723360912696527E-2</v>
      </c>
      <c r="AP43" s="52">
        <f t="shared" ref="AP43:AP49" si="102">IF(AN19 = "","-",AP19-AN19)</f>
        <v>5.5356634616762435E-2</v>
      </c>
      <c r="AQ43" s="14">
        <f t="shared" ref="AQ43:AQ49" si="103">IF(AQ19-AO19=0,"-",AQ19-AO19)</f>
        <v>9.7383181380518297E-2</v>
      </c>
      <c r="AS43" s="45"/>
      <c r="AT43" s="40"/>
    </row>
    <row r="44" spans="2:46" x14ac:dyDescent="0.25">
      <c r="B44" s="5" t="s">
        <v>22</v>
      </c>
      <c r="D44" s="21"/>
      <c r="E44" s="22"/>
      <c r="F44" s="21"/>
      <c r="G44" s="22"/>
      <c r="H44" s="52">
        <f t="shared" si="0"/>
        <v>8.9518499673359342E-2</v>
      </c>
      <c r="I44" s="14">
        <f t="shared" si="68"/>
        <v>-4.2000000000000023E-2</v>
      </c>
      <c r="J44" s="52">
        <f t="shared" si="70"/>
        <v>4.8548835336770235E-3</v>
      </c>
      <c r="K44" s="14">
        <f t="shared" si="71"/>
        <v>5.7948893253825656E-3</v>
      </c>
      <c r="L44" s="52">
        <f t="shared" si="72"/>
        <v>7.4576357769462476E-3</v>
      </c>
      <c r="M44" s="14">
        <f t="shared" si="73"/>
        <v>8.9015881960172322E-3</v>
      </c>
      <c r="N44" s="52">
        <f t="shared" si="74"/>
        <v>-8.5596451938951823E-3</v>
      </c>
      <c r="O44" s="14">
        <f t="shared" si="75"/>
        <v>-1.0216969412157689E-2</v>
      </c>
      <c r="P44" s="52">
        <f t="shared" si="76"/>
        <v>-1.352030712761243E-3</v>
      </c>
      <c r="Q44" s="14">
        <f t="shared" si="77"/>
        <v>-1.6138118022030329E-3</v>
      </c>
      <c r="R44" s="52">
        <f t="shared" si="78"/>
        <v>2.2520811469060042E-3</v>
      </c>
      <c r="S44" s="14">
        <f t="shared" si="79"/>
        <v>2.6881306024278961E-3</v>
      </c>
      <c r="T44" s="52">
        <f t="shared" si="80"/>
        <v>0</v>
      </c>
      <c r="U44" s="14" t="str">
        <f t="shared" si="81"/>
        <v>-</v>
      </c>
      <c r="V44" s="52">
        <f t="shared" si="82"/>
        <v>-8.4004494922329531E-3</v>
      </c>
      <c r="W44" s="14">
        <f t="shared" si="83"/>
        <v>-1.0026950132434376E-2</v>
      </c>
      <c r="X44" s="52">
        <f t="shared" si="84"/>
        <v>3.4100081403243276E-3</v>
      </c>
      <c r="Y44" s="14">
        <f t="shared" si="85"/>
        <v>-5.9566939389009421E-3</v>
      </c>
      <c r="Z44" s="52">
        <f t="shared" si="86"/>
        <v>-1.2114436819326002E-3</v>
      </c>
      <c r="AA44" s="14">
        <f t="shared" si="87"/>
        <v>-1.4460042165864023E-3</v>
      </c>
      <c r="AB44" s="52">
        <f t="shared" si="88"/>
        <v>-7.4262530483304445E-3</v>
      </c>
      <c r="AC44" s="14">
        <f t="shared" si="89"/>
        <v>-8.8641291225305119E-3</v>
      </c>
      <c r="AD44" s="52">
        <f t="shared" si="90"/>
        <v>0</v>
      </c>
      <c r="AE44" s="14" t="str">
        <f t="shared" si="91"/>
        <v>-</v>
      </c>
      <c r="AF44" s="52">
        <f t="shared" si="92"/>
        <v>5.5494722333659929E-4</v>
      </c>
      <c r="AG44" s="14">
        <f t="shared" si="93"/>
        <v>6.6239647529266199E-4</v>
      </c>
      <c r="AH44" s="52">
        <f t="shared" si="94"/>
        <v>0</v>
      </c>
      <c r="AI44" s="14" t="str">
        <f t="shared" si="95"/>
        <v>-</v>
      </c>
      <c r="AJ44" s="52">
        <f t="shared" si="96"/>
        <v>1.4153826063580954E-3</v>
      </c>
      <c r="AK44" s="14">
        <f t="shared" si="97"/>
        <v>1.6894299317421757E-3</v>
      </c>
      <c r="AL44" s="52">
        <f t="shared" si="98"/>
        <v>2.6275052159463463E-4</v>
      </c>
      <c r="AM44" s="14">
        <f t="shared" si="99"/>
        <v>3.1362445304111697E-4</v>
      </c>
      <c r="AN44" s="52">
        <f t="shared" si="100"/>
        <v>2.0060797450839551E-2</v>
      </c>
      <c r="AO44" s="14">
        <f t="shared" si="101"/>
        <v>2.6319894516199885E-2</v>
      </c>
      <c r="AP44" s="52">
        <f t="shared" si="102"/>
        <v>8.0003355728070158E-2</v>
      </c>
      <c r="AQ44" s="14">
        <f t="shared" si="103"/>
        <v>9.7341249074102576E-2</v>
      </c>
      <c r="AS44" s="45"/>
      <c r="AT44" s="40"/>
    </row>
    <row r="45" spans="2:46" x14ac:dyDescent="0.25">
      <c r="B45" s="5" t="s">
        <v>60</v>
      </c>
      <c r="D45" s="21"/>
      <c r="E45" s="22"/>
      <c r="F45" s="21"/>
      <c r="G45" s="22"/>
      <c r="H45" s="52">
        <f t="shared" si="0"/>
        <v>4.2090494563311154E-2</v>
      </c>
      <c r="I45" s="14">
        <f t="shared" si="68"/>
        <v>-0.44499999999999956</v>
      </c>
      <c r="J45" s="52">
        <f t="shared" si="70"/>
        <v>1.0522623640827344E-3</v>
      </c>
      <c r="K45" s="14">
        <f t="shared" si="71"/>
        <v>3.0000000000002941E-3</v>
      </c>
      <c r="L45" s="52">
        <f t="shared" si="72"/>
        <v>-1.1925640126271508E-2</v>
      </c>
      <c r="M45" s="14">
        <f t="shared" si="73"/>
        <v>-3.4000000000000252E-2</v>
      </c>
      <c r="N45" s="52">
        <f t="shared" si="74"/>
        <v>-1.3328656611715006E-2</v>
      </c>
      <c r="O45" s="14">
        <f t="shared" si="75"/>
        <v>-3.7999999999999541E-2</v>
      </c>
      <c r="P45" s="52">
        <f t="shared" si="76"/>
        <v>1.087337776218833E-2</v>
      </c>
      <c r="Q45" s="14">
        <f t="shared" si="77"/>
        <v>3.0999999999999313E-2</v>
      </c>
      <c r="R45" s="52">
        <f t="shared" si="78"/>
        <v>1.0522623640829565E-3</v>
      </c>
      <c r="S45" s="14">
        <f t="shared" si="79"/>
        <v>3.0000000000002802E-3</v>
      </c>
      <c r="T45" s="52">
        <f t="shared" si="80"/>
        <v>0</v>
      </c>
      <c r="U45" s="14" t="str">
        <f t="shared" si="81"/>
        <v>-</v>
      </c>
      <c r="V45" s="52">
        <f t="shared" si="82"/>
        <v>-6.3135741844966287E-3</v>
      </c>
      <c r="W45" s="14">
        <f t="shared" si="83"/>
        <v>-1.799999999999978E-2</v>
      </c>
      <c r="X45" s="52">
        <f t="shared" si="84"/>
        <v>1.0171869519466803E-2</v>
      </c>
      <c r="Y45" s="14">
        <f t="shared" si="85"/>
        <v>1.100000000000019E-2</v>
      </c>
      <c r="Z45" s="52">
        <f t="shared" si="86"/>
        <v>-7.0150824272197099E-4</v>
      </c>
      <c r="AA45" s="14">
        <f t="shared" si="87"/>
        <v>-2.0000000000006124E-3</v>
      </c>
      <c r="AB45" s="52">
        <f t="shared" si="88"/>
        <v>1.5783935461241905E-2</v>
      </c>
      <c r="AC45" s="14">
        <f t="shared" si="89"/>
        <v>4.5000000000000415E-2</v>
      </c>
      <c r="AD45" s="52">
        <f t="shared" si="90"/>
        <v>0</v>
      </c>
      <c r="AE45" s="14" t="str">
        <f t="shared" si="91"/>
        <v>-</v>
      </c>
      <c r="AF45" s="52">
        <f t="shared" si="92"/>
        <v>-3.5075412136098549E-4</v>
      </c>
      <c r="AG45" s="14">
        <f t="shared" si="93"/>
        <v>-9.9999999999966782E-4</v>
      </c>
      <c r="AH45" s="52">
        <f t="shared" si="94"/>
        <v>1.7537706068047054E-3</v>
      </c>
      <c r="AI45" s="14">
        <f t="shared" si="95"/>
        <v>5.0000000000002542E-3</v>
      </c>
      <c r="AJ45" s="52">
        <f t="shared" si="96"/>
        <v>2.1045247281654689E-3</v>
      </c>
      <c r="AK45" s="14">
        <f t="shared" si="97"/>
        <v>5.9999999999993114E-3</v>
      </c>
      <c r="AL45" s="52">
        <f t="shared" si="98"/>
        <v>3.5075412136098549E-4</v>
      </c>
      <c r="AM45" s="14">
        <f t="shared" si="99"/>
        <v>1.0000000000002784E-3</v>
      </c>
      <c r="AN45" s="52">
        <f t="shared" si="100"/>
        <v>4.7702560505086034E-2</v>
      </c>
      <c r="AO45" s="14">
        <f t="shared" si="101"/>
        <v>0.13600000000000048</v>
      </c>
      <c r="AP45" s="52">
        <f t="shared" si="102"/>
        <v>3.4373903893370805E-2</v>
      </c>
      <c r="AQ45" s="14">
        <f t="shared" si="103"/>
        <v>9.7999999999999643E-2</v>
      </c>
      <c r="AS45" s="45"/>
      <c r="AT45" s="40"/>
    </row>
    <row r="46" spans="2:46" x14ac:dyDescent="0.25">
      <c r="B46" s="5" t="s">
        <v>61</v>
      </c>
      <c r="D46" s="21"/>
      <c r="E46" s="22"/>
      <c r="F46" s="21"/>
      <c r="G46" s="22"/>
      <c r="H46" s="52">
        <f t="shared" si="0"/>
        <v>-1.3027295285359841E-2</v>
      </c>
      <c r="I46" s="14">
        <f t="shared" si="68"/>
        <v>0.21599999999999966</v>
      </c>
      <c r="J46" s="52">
        <f t="shared" si="70"/>
        <v>6.2034739454097654E-4</v>
      </c>
      <c r="K46" s="14">
        <f t="shared" si="71"/>
        <v>1.9999999999999185E-3</v>
      </c>
      <c r="L46" s="52">
        <f t="shared" si="72"/>
        <v>-1.1786600496277999E-2</v>
      </c>
      <c r="M46" s="14">
        <f t="shared" si="73"/>
        <v>-3.8000000000000186E-2</v>
      </c>
      <c r="N46" s="52">
        <f t="shared" si="74"/>
        <v>-1.0545905707195935E-2</v>
      </c>
      <c r="O46" s="14">
        <f t="shared" si="75"/>
        <v>-3.3999999999999767E-2</v>
      </c>
      <c r="P46" s="52">
        <f t="shared" si="76"/>
        <v>9.6153846153845812E-3</v>
      </c>
      <c r="Q46" s="14">
        <f t="shared" si="77"/>
        <v>3.0999999999999903E-2</v>
      </c>
      <c r="R46" s="52">
        <f t="shared" si="78"/>
        <v>9.3052109181135378E-4</v>
      </c>
      <c r="S46" s="14">
        <f t="shared" si="79"/>
        <v>2.9999999999998639E-3</v>
      </c>
      <c r="T46" s="52">
        <f t="shared" si="80"/>
        <v>0</v>
      </c>
      <c r="U46" s="14" t="str">
        <f t="shared" si="81"/>
        <v>-</v>
      </c>
      <c r="V46" s="52">
        <f t="shared" si="82"/>
        <v>-7.1339950372206751E-3</v>
      </c>
      <c r="W46" s="14">
        <f t="shared" si="83"/>
        <v>-2.2999999999999618E-2</v>
      </c>
      <c r="X46" s="52">
        <f t="shared" si="84"/>
        <v>1.0545905707195935E-2</v>
      </c>
      <c r="Y46" s="14">
        <f t="shared" si="85"/>
        <v>1.1000000000000135E-2</v>
      </c>
      <c r="Z46" s="52">
        <f t="shared" si="86"/>
        <v>0</v>
      </c>
      <c r="AA46" s="14" t="str">
        <f t="shared" si="87"/>
        <v>-</v>
      </c>
      <c r="AB46" s="52">
        <f t="shared" si="88"/>
        <v>1.4578163771712283E-2</v>
      </c>
      <c r="AC46" s="14">
        <f t="shared" si="89"/>
        <v>4.7000000000000396E-2</v>
      </c>
      <c r="AD46" s="52">
        <f t="shared" si="90"/>
        <v>0</v>
      </c>
      <c r="AE46" s="14" t="str">
        <f t="shared" si="91"/>
        <v>-</v>
      </c>
      <c r="AF46" s="52">
        <f t="shared" si="92"/>
        <v>-1.2406947890820641E-3</v>
      </c>
      <c r="AG46" s="14">
        <f t="shared" si="93"/>
        <v>-4.0000000000004164E-3</v>
      </c>
      <c r="AH46" s="52">
        <f t="shared" si="94"/>
        <v>6.2034739454097654E-4</v>
      </c>
      <c r="AI46" s="14">
        <f t="shared" si="95"/>
        <v>1.999999999999915E-3</v>
      </c>
      <c r="AJ46" s="52">
        <f t="shared" si="96"/>
        <v>-5.893300248138944E-3</v>
      </c>
      <c r="AK46" s="14">
        <f t="shared" si="97"/>
        <v>-1.8999999999999795E-2</v>
      </c>
      <c r="AL46" s="52">
        <f t="shared" si="98"/>
        <v>3.1017369727048827E-4</v>
      </c>
      <c r="AM46" s="14">
        <f t="shared" si="99"/>
        <v>9.9999999999995232E-4</v>
      </c>
      <c r="AN46" s="52">
        <f t="shared" si="100"/>
        <v>4.7456575682382152E-2</v>
      </c>
      <c r="AO46" s="14">
        <f t="shared" si="101"/>
        <v>0.15299999999999994</v>
      </c>
      <c r="AP46" s="52">
        <f t="shared" si="102"/>
        <v>3.0086848635235697E-2</v>
      </c>
      <c r="AQ46" s="14">
        <f t="shared" si="103"/>
        <v>9.7000000000000211E-2</v>
      </c>
      <c r="AS46" s="45"/>
      <c r="AT46" s="40"/>
    </row>
    <row r="47" spans="2:46" x14ac:dyDescent="0.25">
      <c r="B47" s="5" t="s">
        <v>62</v>
      </c>
      <c r="D47" s="21"/>
      <c r="E47" s="22"/>
      <c r="F47" s="21"/>
      <c r="G47" s="22"/>
      <c r="H47" s="52">
        <f t="shared" si="0"/>
        <v>-9.5657781599312042E-2</v>
      </c>
      <c r="I47" s="14">
        <f t="shared" si="68"/>
        <v>-8.6036903715173932E-2</v>
      </c>
      <c r="J47" s="52">
        <f t="shared" si="70"/>
        <v>-1.5047291487533254E-3</v>
      </c>
      <c r="K47" s="14">
        <f t="shared" si="71"/>
        <v>-7.0000000000005058E-3</v>
      </c>
      <c r="L47" s="52">
        <f t="shared" si="72"/>
        <v>-1.2037833190025826E-2</v>
      </c>
      <c r="M47" s="14">
        <f t="shared" si="73"/>
        <v>-5.600000000000005E-2</v>
      </c>
      <c r="N47" s="52">
        <f t="shared" si="74"/>
        <v>-3.0094582975064288E-3</v>
      </c>
      <c r="O47" s="14">
        <f t="shared" si="75"/>
        <v>-1.4000000000000123E-2</v>
      </c>
      <c r="P47" s="52">
        <f t="shared" si="76"/>
        <v>6.2338779019776025E-3</v>
      </c>
      <c r="Q47" s="14">
        <f t="shared" si="77"/>
        <v>2.8999999999999915E-2</v>
      </c>
      <c r="R47" s="52">
        <f t="shared" si="78"/>
        <v>0</v>
      </c>
      <c r="S47" s="14" t="str">
        <f t="shared" si="79"/>
        <v>-</v>
      </c>
      <c r="T47" s="52">
        <f t="shared" si="80"/>
        <v>0</v>
      </c>
      <c r="U47" s="14" t="str">
        <f t="shared" si="81"/>
        <v>-</v>
      </c>
      <c r="V47" s="52">
        <f t="shared" si="82"/>
        <v>-9.0283748925192864E-3</v>
      </c>
      <c r="W47" s="14">
        <f t="shared" si="83"/>
        <v>-4.1999999999999926E-2</v>
      </c>
      <c r="X47" s="52">
        <f t="shared" si="84"/>
        <v>1.2037833190025826E-2</v>
      </c>
      <c r="Y47" s="14">
        <f t="shared" si="85"/>
        <v>1.4000000000000123E-2</v>
      </c>
      <c r="Z47" s="52">
        <f t="shared" si="86"/>
        <v>1.2897678417884695E-3</v>
      </c>
      <c r="AA47" s="14">
        <f t="shared" si="87"/>
        <v>6.0000000000002274E-3</v>
      </c>
      <c r="AB47" s="52">
        <f t="shared" si="88"/>
        <v>1.225279449699046E-2</v>
      </c>
      <c r="AC47" s="14">
        <f t="shared" si="89"/>
        <v>5.6999999999999607E-2</v>
      </c>
      <c r="AD47" s="52">
        <f t="shared" si="90"/>
        <v>0</v>
      </c>
      <c r="AE47" s="14" t="str">
        <f t="shared" si="91"/>
        <v>-</v>
      </c>
      <c r="AF47" s="52">
        <f t="shared" si="92"/>
        <v>-1.2897678417883585E-3</v>
      </c>
      <c r="AG47" s="14">
        <f t="shared" si="93"/>
        <v>-5.9999999999995057E-3</v>
      </c>
      <c r="AH47" s="52">
        <f t="shared" si="94"/>
        <v>6.4488392089390167E-4</v>
      </c>
      <c r="AI47" s="14">
        <f t="shared" si="95"/>
        <v>2.9999999999987814E-3</v>
      </c>
      <c r="AJ47" s="52">
        <f t="shared" si="96"/>
        <v>-9.888220120378044E-3</v>
      </c>
      <c r="AK47" s="14">
        <f t="shared" si="97"/>
        <v>-4.5999999999998875E-2</v>
      </c>
      <c r="AL47" s="52">
        <f t="shared" si="98"/>
        <v>2.1496130696463389E-4</v>
      </c>
      <c r="AM47" s="14">
        <f t="shared" si="99"/>
        <v>9.999999999995568E-4</v>
      </c>
      <c r="AN47" s="52">
        <f t="shared" si="100"/>
        <v>5.2450558899398425E-2</v>
      </c>
      <c r="AO47" s="14">
        <f t="shared" si="101"/>
        <v>0.24400000000000119</v>
      </c>
      <c r="AP47" s="52">
        <f t="shared" si="102"/>
        <v>2.1066208082545113E-2</v>
      </c>
      <c r="AQ47" s="14">
        <f t="shared" si="103"/>
        <v>9.8000000000000226E-2</v>
      </c>
      <c r="AS47" s="45"/>
      <c r="AT47" s="40"/>
    </row>
    <row r="48" spans="2:46" x14ac:dyDescent="0.25">
      <c r="B48" s="5" t="s">
        <v>63</v>
      </c>
      <c r="D48" s="21"/>
      <c r="E48" s="22"/>
      <c r="F48" s="21"/>
      <c r="G48" s="22"/>
      <c r="H48" s="52">
        <f t="shared" si="0"/>
        <v>8.0898876404494224E-2</v>
      </c>
      <c r="I48" s="14" t="str">
        <f t="shared" si="68"/>
        <v>-</v>
      </c>
      <c r="J48" s="52">
        <f t="shared" si="70"/>
        <v>1.1235955056179137E-3</v>
      </c>
      <c r="K48" s="14">
        <f t="shared" si="71"/>
        <v>2.9999999999996974E-3</v>
      </c>
      <c r="L48" s="52">
        <f t="shared" si="72"/>
        <v>-1.1985018726591523E-2</v>
      </c>
      <c r="M48" s="14">
        <f t="shared" si="73"/>
        <v>-3.1999999999999196E-2</v>
      </c>
      <c r="N48" s="52">
        <f t="shared" si="74"/>
        <v>-1.4981273408239737E-2</v>
      </c>
      <c r="O48" s="14">
        <f t="shared" si="75"/>
        <v>-4.0000000000000313E-2</v>
      </c>
      <c r="P48" s="52">
        <f t="shared" si="76"/>
        <v>1.1985018726591967E-2</v>
      </c>
      <c r="Q48" s="14">
        <f t="shared" si="77"/>
        <v>3.2000000000000361E-2</v>
      </c>
      <c r="R48" s="52">
        <f t="shared" si="78"/>
        <v>1.1235955056176916E-3</v>
      </c>
      <c r="S48" s="14">
        <f t="shared" si="79"/>
        <v>2.9999999999996974E-3</v>
      </c>
      <c r="T48" s="52">
        <f t="shared" si="80"/>
        <v>0</v>
      </c>
      <c r="U48" s="14" t="str">
        <f t="shared" si="81"/>
        <v>-</v>
      </c>
      <c r="V48" s="52">
        <f t="shared" si="82"/>
        <v>-6.3670411985019548E-3</v>
      </c>
      <c r="W48" s="14">
        <f t="shared" si="83"/>
        <v>-1.7000000000000154E-2</v>
      </c>
      <c r="X48" s="52">
        <f t="shared" si="84"/>
        <v>1.0112359550561889E-2</v>
      </c>
      <c r="Y48" s="14">
        <f t="shared" si="85"/>
        <v>9.9999999999999256E-3</v>
      </c>
      <c r="Z48" s="52">
        <f t="shared" si="86"/>
        <v>-1.1235955056181357E-3</v>
      </c>
      <c r="AA48" s="14">
        <f t="shared" si="87"/>
        <v>-3.0000000000002525E-3</v>
      </c>
      <c r="AB48" s="52">
        <f t="shared" si="88"/>
        <v>1.6479400749063844E-2</v>
      </c>
      <c r="AC48" s="14">
        <f t="shared" si="89"/>
        <v>4.4000000000000233E-2</v>
      </c>
      <c r="AD48" s="52">
        <f t="shared" si="90"/>
        <v>0</v>
      </c>
      <c r="AE48" s="14" t="str">
        <f t="shared" si="91"/>
        <v>-</v>
      </c>
      <c r="AF48" s="52">
        <f t="shared" si="92"/>
        <v>3.7453183520597122E-4</v>
      </c>
      <c r="AG48" s="14">
        <f t="shared" si="93"/>
        <v>9.9999999999972333E-4</v>
      </c>
      <c r="AH48" s="52">
        <f t="shared" si="94"/>
        <v>2.6217228464420206E-3</v>
      </c>
      <c r="AI48" s="14">
        <f t="shared" si="95"/>
        <v>7.000000000000256E-3</v>
      </c>
      <c r="AJ48" s="52">
        <f t="shared" si="96"/>
        <v>8.9887640449437534E-3</v>
      </c>
      <c r="AK48" s="14">
        <f t="shared" si="97"/>
        <v>2.3999999999999827E-2</v>
      </c>
      <c r="AL48" s="52">
        <f t="shared" si="98"/>
        <v>3.7453183520597122E-4</v>
      </c>
      <c r="AM48" s="14">
        <f t="shared" si="99"/>
        <v>1.0000000000002784E-3</v>
      </c>
      <c r="AN48" s="50"/>
      <c r="AO48" s="14">
        <f t="shared" si="101"/>
        <v>0.12999999999999984</v>
      </c>
      <c r="AP48" s="52">
        <f t="shared" si="102"/>
        <v>3.6329588014981207E-2</v>
      </c>
      <c r="AQ48" s="14">
        <f t="shared" si="103"/>
        <v>9.7000000000000253E-2</v>
      </c>
      <c r="AS48" s="45"/>
      <c r="AT48" s="40"/>
    </row>
    <row r="49" spans="2:46" ht="16.5" thickBot="1" x14ac:dyDescent="0.3">
      <c r="B49" s="5" t="s">
        <v>23</v>
      </c>
      <c r="D49" s="23"/>
      <c r="E49" s="24"/>
      <c r="F49" s="23"/>
      <c r="G49" s="24"/>
      <c r="H49" s="53">
        <f t="shared" si="0"/>
        <v>-2.527795116910847E-2</v>
      </c>
      <c r="I49" s="15" t="str">
        <f t="shared" si="68"/>
        <v>-</v>
      </c>
      <c r="J49" s="53">
        <f t="shared" si="70"/>
        <v>-4.4884048887694483E-5</v>
      </c>
      <c r="K49" s="15">
        <f t="shared" si="71"/>
        <v>-1.5276889201422394E-4</v>
      </c>
      <c r="L49" s="53">
        <f t="shared" si="72"/>
        <v>-1.1711485951064859E-2</v>
      </c>
      <c r="M49" s="15">
        <f t="shared" si="73"/>
        <v>-3.986161625174614E-2</v>
      </c>
      <c r="N49" s="53">
        <f t="shared" si="74"/>
        <v>-9.1872281833912384E-3</v>
      </c>
      <c r="O49" s="15">
        <f t="shared" si="75"/>
        <v>-3.126996572371496E-2</v>
      </c>
      <c r="P49" s="53">
        <f t="shared" si="76"/>
        <v>8.949441226978383E-3</v>
      </c>
      <c r="Q49" s="15">
        <f t="shared" si="77"/>
        <v>3.0460625863187873E-2</v>
      </c>
      <c r="R49" s="53">
        <f t="shared" si="78"/>
        <v>8.0237557917939295E-4</v>
      </c>
      <c r="S49" s="15">
        <f t="shared" si="79"/>
        <v>2.7309931088731476E-3</v>
      </c>
      <c r="T49" s="53">
        <f t="shared" si="80"/>
        <v>0</v>
      </c>
      <c r="U49" s="15" t="str">
        <f t="shared" si="81"/>
        <v>-</v>
      </c>
      <c r="V49" s="53">
        <f t="shared" si="82"/>
        <v>-7.3700086494444816E-3</v>
      </c>
      <c r="W49" s="15">
        <f t="shared" si="83"/>
        <v>-2.5084814837650543E-2</v>
      </c>
      <c r="X49" s="53">
        <f t="shared" si="84"/>
        <v>1.0595413639268414E-2</v>
      </c>
      <c r="Y49" s="15">
        <f t="shared" si="85"/>
        <v>1.0978099320448409E-2</v>
      </c>
      <c r="Z49" s="53">
        <f t="shared" si="86"/>
        <v>5.6604962717143881E-4</v>
      </c>
      <c r="AA49" s="15">
        <f t="shared" si="87"/>
        <v>1.9266259731712948E-3</v>
      </c>
      <c r="AB49" s="53">
        <f t="shared" si="88"/>
        <v>1.4038050792415824E-2</v>
      </c>
      <c r="AC49" s="15">
        <f t="shared" si="89"/>
        <v>4.7780392338593103E-2</v>
      </c>
      <c r="AD49" s="53">
        <f t="shared" si="90"/>
        <v>0</v>
      </c>
      <c r="AE49" s="15" t="str">
        <f t="shared" si="91"/>
        <v>-</v>
      </c>
      <c r="AF49" s="53">
        <f t="shared" si="92"/>
        <v>4.7103976143880733E-4</v>
      </c>
      <c r="AG49" s="15">
        <f t="shared" si="93"/>
        <v>1.6032471274987567E-3</v>
      </c>
      <c r="AH49" s="53">
        <f t="shared" si="94"/>
        <v>6.7003689082079099E-4</v>
      </c>
      <c r="AI49" s="15">
        <f t="shared" si="95"/>
        <v>2.2805605990575684E-3</v>
      </c>
      <c r="AJ49" s="53">
        <f t="shared" si="96"/>
        <v>-6.019999844086743E-3</v>
      </c>
      <c r="AK49" s="15">
        <f t="shared" si="97"/>
        <v>-2.0489878451225803E-2</v>
      </c>
      <c r="AL49" s="53">
        <f t="shared" si="98"/>
        <v>2.9380358982666888E-4</v>
      </c>
      <c r="AM49" s="15">
        <f t="shared" si="99"/>
        <v>9.9999999999922373E-4</v>
      </c>
      <c r="AN49" s="53">
        <f t="shared" si="100"/>
        <v>5.9852804301440687E-2</v>
      </c>
      <c r="AO49" s="15">
        <f t="shared" si="101"/>
        <v>0.19883053010489138</v>
      </c>
      <c r="AP49" s="53">
        <f t="shared" si="102"/>
        <v>2.9928849616612796E-2</v>
      </c>
      <c r="AQ49" s="15">
        <f t="shared" si="103"/>
        <v>9.7874001960955651E-2</v>
      </c>
      <c r="AS49" s="45"/>
      <c r="AT49" s="40"/>
    </row>
    <row r="51" spans="2:46" x14ac:dyDescent="0.25">
      <c r="D51" s="16">
        <f>MAX(D31:D49)</f>
        <v>0</v>
      </c>
      <c r="F51" s="16">
        <f>MAX(F31:F49)</f>
        <v>0</v>
      </c>
      <c r="H51" s="16">
        <f>MAX(H31:H49)</f>
        <v>2.1833333333333331</v>
      </c>
      <c r="J51" s="16">
        <f>MAX(J31:J49)</f>
        <v>5.5555555555555802E-2</v>
      </c>
      <c r="L51" s="16">
        <f>MAX(L31:L49)</f>
        <v>4.4462368064349E-2</v>
      </c>
      <c r="N51" s="16">
        <f>MAX(N31:N49)</f>
        <v>6.395478306768565E-3</v>
      </c>
      <c r="P51" s="16">
        <f>MAX(P31:P49)</f>
        <v>1.1985018726591967E-2</v>
      </c>
      <c r="R51" s="16">
        <f>MAX(R31:R49)</f>
        <v>1.1111111111111072E-2</v>
      </c>
      <c r="T51" s="16">
        <f>MAX(T31:T49)</f>
        <v>0</v>
      </c>
      <c r="V51" s="16">
        <f>MAX(V31:V49)</f>
        <v>3.6736652863446961E-2</v>
      </c>
      <c r="X51" s="16">
        <f>MAX(X31:X49)</f>
        <v>2.2222222222221699E-2</v>
      </c>
      <c r="Z51" s="16">
        <f>MAX(Z31:Z49)</f>
        <v>1.2897678417884695E-3</v>
      </c>
      <c r="AB51" s="16">
        <f>MAX(AB31:AB49)</f>
        <v>1.6479400749063844E-2</v>
      </c>
      <c r="AD51" s="16">
        <f>MAX(AD31:AD49)</f>
        <v>0</v>
      </c>
      <c r="AF51" s="16">
        <f>MAX(AF31:AF49)</f>
        <v>1.6666666666666607E-2</v>
      </c>
      <c r="AH51" s="16">
        <f>MAX(AH31:AH49)</f>
        <v>2.6217228464420206E-3</v>
      </c>
      <c r="AJ51" s="16">
        <f>MAX(AJ31:AJ49)</f>
        <v>5.5555555555555802E-2</v>
      </c>
      <c r="AL51" s="16">
        <f>MAX(AL31:AL49)</f>
        <v>5.5555555555550917E-3</v>
      </c>
      <c r="AN51" s="16">
        <f>MAX(AN31:AN49)</f>
        <v>0.10555555555555518</v>
      </c>
      <c r="AP51" s="16">
        <f>MAX(AP31:AP49)</f>
        <v>0.54444444444444517</v>
      </c>
    </row>
    <row r="52" spans="2:46" ht="69.75" customHeight="1" x14ac:dyDescent="0.25">
      <c r="B52" s="17" t="s">
        <v>25</v>
      </c>
      <c r="C52" s="18"/>
      <c r="D52" s="64"/>
      <c r="E52" s="65"/>
      <c r="F52" s="66"/>
      <c r="G52" s="67"/>
      <c r="H52" s="62" t="s">
        <v>81</v>
      </c>
      <c r="I52" s="63"/>
      <c r="J52" s="62" t="s">
        <v>77</v>
      </c>
      <c r="K52" s="63"/>
      <c r="L52" s="62" t="s">
        <v>76</v>
      </c>
      <c r="M52" s="63"/>
      <c r="N52" s="62" t="s">
        <v>76</v>
      </c>
      <c r="O52" s="63"/>
      <c r="P52" s="62" t="s">
        <v>76</v>
      </c>
      <c r="Q52" s="63"/>
      <c r="R52" s="62" t="s">
        <v>82</v>
      </c>
      <c r="S52" s="63"/>
      <c r="T52" s="62" t="s">
        <v>73</v>
      </c>
      <c r="U52" s="63"/>
      <c r="V52" s="62" t="s">
        <v>82</v>
      </c>
      <c r="W52" s="63"/>
      <c r="X52" s="62" t="s">
        <v>82</v>
      </c>
      <c r="Y52" s="63"/>
      <c r="Z52" s="62" t="s">
        <v>29</v>
      </c>
      <c r="AA52" s="63"/>
      <c r="AB52" s="62" t="s">
        <v>29</v>
      </c>
      <c r="AC52" s="63"/>
      <c r="AD52" s="62" t="s">
        <v>79</v>
      </c>
      <c r="AE52" s="63"/>
      <c r="AF52" s="62" t="s">
        <v>82</v>
      </c>
      <c r="AG52" s="63"/>
      <c r="AH52" s="62" t="s">
        <v>29</v>
      </c>
      <c r="AI52" s="63"/>
      <c r="AJ52" s="62" t="s">
        <v>82</v>
      </c>
      <c r="AK52" s="63"/>
      <c r="AL52" s="62" t="s">
        <v>76</v>
      </c>
      <c r="AM52" s="63"/>
      <c r="AN52" s="62" t="s">
        <v>66</v>
      </c>
      <c r="AO52" s="63"/>
      <c r="AP52" s="68" t="s">
        <v>67</v>
      </c>
      <c r="AQ52" s="69"/>
      <c r="AR52" s="70"/>
      <c r="AS52" s="71"/>
    </row>
  </sheetData>
  <mergeCells count="61">
    <mergeCell ref="AN52:AO52"/>
    <mergeCell ref="AP52:AQ52"/>
    <mergeCell ref="AR52:AS52"/>
    <mergeCell ref="T4:U4"/>
    <mergeCell ref="AL4:AM4"/>
    <mergeCell ref="AN4:AO4"/>
    <mergeCell ref="AP4:AQ4"/>
    <mergeCell ref="AL28:AM28"/>
    <mergeCell ref="AN28:AO28"/>
    <mergeCell ref="AP28:AQ28"/>
    <mergeCell ref="AJ4:AK4"/>
    <mergeCell ref="X28:Y28"/>
    <mergeCell ref="Z28:AA28"/>
    <mergeCell ref="AB28:AC28"/>
    <mergeCell ref="AD28:AE28"/>
    <mergeCell ref="X4:Y4"/>
    <mergeCell ref="Z4:AA4"/>
    <mergeCell ref="AB4:AC4"/>
    <mergeCell ref="AD4:AE4"/>
    <mergeCell ref="AF4:AG4"/>
    <mergeCell ref="AH4:AI4"/>
    <mergeCell ref="AF28:AG28"/>
    <mergeCell ref="AH28:AI28"/>
    <mergeCell ref="AJ28:AK28"/>
    <mergeCell ref="L52:M52"/>
    <mergeCell ref="N52:O52"/>
    <mergeCell ref="P52:Q52"/>
    <mergeCell ref="R52:S52"/>
    <mergeCell ref="T52:U52"/>
    <mergeCell ref="X52:Y52"/>
    <mergeCell ref="L28:M28"/>
    <mergeCell ref="N28:O28"/>
    <mergeCell ref="P28:Q28"/>
    <mergeCell ref="R28:S28"/>
    <mergeCell ref="T28:U28"/>
    <mergeCell ref="AL52:AM52"/>
    <mergeCell ref="Z52:AA52"/>
    <mergeCell ref="AB52:AC52"/>
    <mergeCell ref="AD52:AE52"/>
    <mergeCell ref="AF52:AG52"/>
    <mergeCell ref="AH52:AI52"/>
    <mergeCell ref="AJ52:AK52"/>
    <mergeCell ref="D4:E4"/>
    <mergeCell ref="D52:E52"/>
    <mergeCell ref="F4:G4"/>
    <mergeCell ref="F52:G52"/>
    <mergeCell ref="D28:E28"/>
    <mergeCell ref="F28:G28"/>
    <mergeCell ref="V4:W4"/>
    <mergeCell ref="V28:W28"/>
    <mergeCell ref="V52:W52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</mergeCells>
  <conditionalFormatting sqref="J31:J49 L31:L49 P31:P49 R31:R50 T31:T49 V31:V49 X31:X49 Z31:Z49 AB31:AB49 AD31:AD49 AF31:AF49 AH31:AH49 AJ31:AJ49 AL31:AL49 AP31:AP49 AN31:AN49">
    <cfRule type="cellIs" dxfId="39" priority="37" operator="between">
      <formula>-0.03</formula>
      <formula>-9999.9</formula>
    </cfRule>
    <cfRule type="cellIs" dxfId="38" priority="38" operator="between">
      <formula>0.03</formula>
      <formula>99.9</formula>
    </cfRule>
  </conditionalFormatting>
  <conditionalFormatting sqref="H31:H49">
    <cfRule type="cellIs" dxfId="37" priority="35" operator="between">
      <formula>-0.03</formula>
      <formula>-9999.9</formula>
    </cfRule>
    <cfRule type="cellIs" dxfId="36" priority="36" operator="between">
      <formula>0.03</formula>
      <formula>99.9</formula>
    </cfRule>
  </conditionalFormatting>
  <conditionalFormatting sqref="J31:J49">
    <cfRule type="cellIs" dxfId="35" priority="33" operator="between">
      <formula>-0.03</formula>
      <formula>-9999.9</formula>
    </cfRule>
    <cfRule type="cellIs" dxfId="34" priority="34" operator="between">
      <formula>0.03</formula>
      <formula>99.9</formula>
    </cfRule>
  </conditionalFormatting>
  <conditionalFormatting sqref="L31:L49">
    <cfRule type="cellIs" dxfId="33" priority="31" operator="between">
      <formula>-0.03</formula>
      <formula>-9999.9</formula>
    </cfRule>
    <cfRule type="cellIs" dxfId="32" priority="32" operator="between">
      <formula>0.03</formula>
      <formula>99.9</formula>
    </cfRule>
  </conditionalFormatting>
  <conditionalFormatting sqref="N31:N49">
    <cfRule type="cellIs" dxfId="31" priority="29" operator="between">
      <formula>-0.03</formula>
      <formula>-9999.9</formula>
    </cfRule>
    <cfRule type="cellIs" dxfId="30" priority="30" operator="between">
      <formula>0.03</formula>
      <formula>99.9</formula>
    </cfRule>
  </conditionalFormatting>
  <conditionalFormatting sqref="N31:N49">
    <cfRule type="cellIs" dxfId="29" priority="27" operator="between">
      <formula>-0.03</formula>
      <formula>-9999.9</formula>
    </cfRule>
    <cfRule type="cellIs" dxfId="28" priority="28" operator="between">
      <formula>0.03</formula>
      <formula>99.9</formula>
    </cfRule>
  </conditionalFormatting>
  <conditionalFormatting sqref="P31:P49">
    <cfRule type="cellIs" dxfId="27" priority="25" operator="between">
      <formula>-0.03</formula>
      <formula>-9999.9</formula>
    </cfRule>
    <cfRule type="cellIs" dxfId="26" priority="26" operator="between">
      <formula>0.03</formula>
      <formula>99.9</formula>
    </cfRule>
  </conditionalFormatting>
  <conditionalFormatting sqref="R31:R49">
    <cfRule type="cellIs" dxfId="25" priority="23" operator="between">
      <formula>-0.03</formula>
      <formula>-9999.9</formula>
    </cfRule>
    <cfRule type="cellIs" dxfId="24" priority="24" operator="between">
      <formula>0.03</formula>
      <formula>99.9</formula>
    </cfRule>
  </conditionalFormatting>
  <conditionalFormatting sqref="T31:T49">
    <cfRule type="cellIs" dxfId="23" priority="21" operator="between">
      <formula>-0.03</formula>
      <formula>-9999.9</formula>
    </cfRule>
    <cfRule type="cellIs" dxfId="22" priority="22" operator="between">
      <formula>0.03</formula>
      <formula>99.9</formula>
    </cfRule>
  </conditionalFormatting>
  <conditionalFormatting sqref="V31:V49">
    <cfRule type="cellIs" dxfId="21" priority="19" operator="between">
      <formula>-0.03</formula>
      <formula>-9999.9</formula>
    </cfRule>
    <cfRule type="cellIs" dxfId="20" priority="20" operator="between">
      <formula>0.03</formula>
      <formula>99.9</formula>
    </cfRule>
  </conditionalFormatting>
  <conditionalFormatting sqref="X31:X49">
    <cfRule type="cellIs" dxfId="19" priority="17" operator="between">
      <formula>-0.03</formula>
      <formula>-9999.9</formula>
    </cfRule>
    <cfRule type="cellIs" dxfId="18" priority="18" operator="between">
      <formula>0.03</formula>
      <formula>99.9</formula>
    </cfRule>
  </conditionalFormatting>
  <conditionalFormatting sqref="Z31:Z49">
    <cfRule type="cellIs" dxfId="17" priority="15" operator="between">
      <formula>-0.03</formula>
      <formula>-9999.9</formula>
    </cfRule>
    <cfRule type="cellIs" dxfId="16" priority="16" operator="between">
      <formula>0.03</formula>
      <formula>99.9</formula>
    </cfRule>
  </conditionalFormatting>
  <conditionalFormatting sqref="AB31:AB49">
    <cfRule type="cellIs" dxfId="15" priority="13" operator="between">
      <formula>-0.03</formula>
      <formula>-9999.9</formula>
    </cfRule>
    <cfRule type="cellIs" dxfId="14" priority="14" operator="between">
      <formula>0.03</formula>
      <formula>99.9</formula>
    </cfRule>
  </conditionalFormatting>
  <conditionalFormatting sqref="AD31:AD49">
    <cfRule type="cellIs" dxfId="13" priority="11" operator="between">
      <formula>-0.03</formula>
      <formula>-9999.9</formula>
    </cfRule>
    <cfRule type="cellIs" dxfId="12" priority="12" operator="between">
      <formula>0.03</formula>
      <formula>99.9</formula>
    </cfRule>
  </conditionalFormatting>
  <conditionalFormatting sqref="AF31:AF49">
    <cfRule type="cellIs" dxfId="11" priority="9" operator="between">
      <formula>-0.03</formula>
      <formula>-9999.9</formula>
    </cfRule>
    <cfRule type="cellIs" dxfId="10" priority="10" operator="between">
      <formula>0.03</formula>
      <formula>99.9</formula>
    </cfRule>
  </conditionalFormatting>
  <conditionalFormatting sqref="AH31:AH49">
    <cfRule type="cellIs" dxfId="9" priority="7" operator="between">
      <formula>-0.03</formula>
      <formula>-9999.9</formula>
    </cfRule>
    <cfRule type="cellIs" dxfId="8" priority="8" operator="between">
      <formula>0.03</formula>
      <formula>99.9</formula>
    </cfRule>
  </conditionalFormatting>
  <conditionalFormatting sqref="AJ31:AJ49">
    <cfRule type="cellIs" dxfId="7" priority="5" operator="between">
      <formula>-0.03</formula>
      <formula>-9999.9</formula>
    </cfRule>
    <cfRule type="cellIs" dxfId="6" priority="6" operator="between">
      <formula>0.03</formula>
      <formula>99.9</formula>
    </cfRule>
  </conditionalFormatting>
  <conditionalFormatting sqref="AL31:AL49">
    <cfRule type="cellIs" dxfId="5" priority="3" operator="between">
      <formula>-0.03</formula>
      <formula>-9999.9</formula>
    </cfRule>
    <cfRule type="cellIs" dxfId="4" priority="4" operator="between">
      <formula>0.03</formula>
      <formula>99.9</formula>
    </cfRule>
  </conditionalFormatting>
  <conditionalFormatting sqref="AP31:AP49">
    <cfRule type="cellIs" dxfId="3" priority="1" operator="between">
      <formula>-0.03</formula>
      <formula>-9999.9</formula>
    </cfRule>
    <cfRule type="cellIs" dxfId="2" priority="2" operator="between">
      <formula>0.03</formula>
      <formula>99.9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landscape" r:id="rId1"/>
  <headerFooter>
    <oddHeader>&amp;R&amp;D</oddHeader>
    <oddFooter>&amp;R&amp;Z&amp;F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32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40.85546875" defaultRowHeight="15" customHeight="1" x14ac:dyDescent="0.2"/>
  <cols>
    <col min="1" max="1" width="2" style="34" customWidth="1"/>
    <col min="2" max="2" width="40.140625" style="36" customWidth="1"/>
    <col min="3" max="3" width="22" style="36" customWidth="1"/>
    <col min="4" max="4" width="5.85546875" style="36" customWidth="1"/>
    <col min="5" max="11" width="14.7109375" style="36" customWidth="1"/>
    <col min="12" max="12" width="11.5703125" style="36" customWidth="1"/>
    <col min="13" max="18" width="13.5703125" style="36" customWidth="1"/>
    <col min="19" max="19" width="34.85546875" style="36" customWidth="1"/>
    <col min="20" max="247" width="40.85546875" style="36"/>
    <col min="248" max="248" width="4.85546875" style="36" customWidth="1"/>
    <col min="249" max="249" width="6.42578125" style="36" customWidth="1"/>
    <col min="250" max="250" width="47.42578125" style="36" customWidth="1"/>
    <col min="251" max="251" width="9" style="36" customWidth="1"/>
    <col min="252" max="252" width="5.85546875" style="36" customWidth="1"/>
    <col min="253" max="253" width="17.140625" style="36" customWidth="1"/>
    <col min="254" max="254" width="11.140625" style="36" customWidth="1"/>
    <col min="255" max="255" width="11.7109375" style="36" customWidth="1"/>
    <col min="256" max="256" width="13.42578125" style="36" customWidth="1"/>
    <col min="257" max="257" width="16.28515625" style="36" customWidth="1"/>
    <col min="258" max="258" width="15.85546875" style="36" customWidth="1"/>
    <col min="259" max="259" width="22.7109375" style="36" customWidth="1"/>
    <col min="260" max="260" width="9.42578125" style="36" customWidth="1"/>
    <col min="261" max="261" width="11.28515625" style="36" customWidth="1"/>
    <col min="262" max="262" width="17.42578125" style="36" customWidth="1"/>
    <col min="263" max="263" width="53" style="36" customWidth="1"/>
    <col min="264" max="503" width="40.85546875" style="36"/>
    <col min="504" max="504" width="4.85546875" style="36" customWidth="1"/>
    <col min="505" max="505" width="6.42578125" style="36" customWidth="1"/>
    <col min="506" max="506" width="47.42578125" style="36" customWidth="1"/>
    <col min="507" max="507" width="9" style="36" customWidth="1"/>
    <col min="508" max="508" width="5.85546875" style="36" customWidth="1"/>
    <col min="509" max="509" width="17.140625" style="36" customWidth="1"/>
    <col min="510" max="510" width="11.140625" style="36" customWidth="1"/>
    <col min="511" max="511" width="11.7109375" style="36" customWidth="1"/>
    <col min="512" max="512" width="13.42578125" style="36" customWidth="1"/>
    <col min="513" max="513" width="16.28515625" style="36" customWidth="1"/>
    <col min="514" max="514" width="15.85546875" style="36" customWidth="1"/>
    <col min="515" max="515" width="22.7109375" style="36" customWidth="1"/>
    <col min="516" max="516" width="9.42578125" style="36" customWidth="1"/>
    <col min="517" max="517" width="11.28515625" style="36" customWidth="1"/>
    <col min="518" max="518" width="17.42578125" style="36" customWidth="1"/>
    <col min="519" max="519" width="53" style="36" customWidth="1"/>
    <col min="520" max="759" width="40.85546875" style="36"/>
    <col min="760" max="760" width="4.85546875" style="36" customWidth="1"/>
    <col min="761" max="761" width="6.42578125" style="36" customWidth="1"/>
    <col min="762" max="762" width="47.42578125" style="36" customWidth="1"/>
    <col min="763" max="763" width="9" style="36" customWidth="1"/>
    <col min="764" max="764" width="5.85546875" style="36" customWidth="1"/>
    <col min="765" max="765" width="17.140625" style="36" customWidth="1"/>
    <col min="766" max="766" width="11.140625" style="36" customWidth="1"/>
    <col min="767" max="767" width="11.7109375" style="36" customWidth="1"/>
    <col min="768" max="768" width="13.42578125" style="36" customWidth="1"/>
    <col min="769" max="769" width="16.28515625" style="36" customWidth="1"/>
    <col min="770" max="770" width="15.85546875" style="36" customWidth="1"/>
    <col min="771" max="771" width="22.7109375" style="36" customWidth="1"/>
    <col min="772" max="772" width="9.42578125" style="36" customWidth="1"/>
    <col min="773" max="773" width="11.28515625" style="36" customWidth="1"/>
    <col min="774" max="774" width="17.42578125" style="36" customWidth="1"/>
    <col min="775" max="775" width="53" style="36" customWidth="1"/>
    <col min="776" max="1015" width="40.85546875" style="36"/>
    <col min="1016" max="1016" width="4.85546875" style="36" customWidth="1"/>
    <col min="1017" max="1017" width="6.42578125" style="36" customWidth="1"/>
    <col min="1018" max="1018" width="47.42578125" style="36" customWidth="1"/>
    <col min="1019" max="1019" width="9" style="36" customWidth="1"/>
    <col min="1020" max="1020" width="5.85546875" style="36" customWidth="1"/>
    <col min="1021" max="1021" width="17.140625" style="36" customWidth="1"/>
    <col min="1022" max="1022" width="11.140625" style="36" customWidth="1"/>
    <col min="1023" max="1023" width="11.7109375" style="36" customWidth="1"/>
    <col min="1024" max="1024" width="13.42578125" style="36" customWidth="1"/>
    <col min="1025" max="1025" width="16.28515625" style="36" customWidth="1"/>
    <col min="1026" max="1026" width="15.85546875" style="36" customWidth="1"/>
    <col min="1027" max="1027" width="22.7109375" style="36" customWidth="1"/>
    <col min="1028" max="1028" width="9.42578125" style="36" customWidth="1"/>
    <col min="1029" max="1029" width="11.28515625" style="36" customWidth="1"/>
    <col min="1030" max="1030" width="17.42578125" style="36" customWidth="1"/>
    <col min="1031" max="1031" width="53" style="36" customWidth="1"/>
    <col min="1032" max="1271" width="40.85546875" style="36"/>
    <col min="1272" max="1272" width="4.85546875" style="36" customWidth="1"/>
    <col min="1273" max="1273" width="6.42578125" style="36" customWidth="1"/>
    <col min="1274" max="1274" width="47.42578125" style="36" customWidth="1"/>
    <col min="1275" max="1275" width="9" style="36" customWidth="1"/>
    <col min="1276" max="1276" width="5.85546875" style="36" customWidth="1"/>
    <col min="1277" max="1277" width="17.140625" style="36" customWidth="1"/>
    <col min="1278" max="1278" width="11.140625" style="36" customWidth="1"/>
    <col min="1279" max="1279" width="11.7109375" style="36" customWidth="1"/>
    <col min="1280" max="1280" width="13.42578125" style="36" customWidth="1"/>
    <col min="1281" max="1281" width="16.28515625" style="36" customWidth="1"/>
    <col min="1282" max="1282" width="15.85546875" style="36" customWidth="1"/>
    <col min="1283" max="1283" width="22.7109375" style="36" customWidth="1"/>
    <col min="1284" max="1284" width="9.42578125" style="36" customWidth="1"/>
    <col min="1285" max="1285" width="11.28515625" style="36" customWidth="1"/>
    <col min="1286" max="1286" width="17.42578125" style="36" customWidth="1"/>
    <col min="1287" max="1287" width="53" style="36" customWidth="1"/>
    <col min="1288" max="1527" width="40.85546875" style="36"/>
    <col min="1528" max="1528" width="4.85546875" style="36" customWidth="1"/>
    <col min="1529" max="1529" width="6.42578125" style="36" customWidth="1"/>
    <col min="1530" max="1530" width="47.42578125" style="36" customWidth="1"/>
    <col min="1531" max="1531" width="9" style="36" customWidth="1"/>
    <col min="1532" max="1532" width="5.85546875" style="36" customWidth="1"/>
    <col min="1533" max="1533" width="17.140625" style="36" customWidth="1"/>
    <col min="1534" max="1534" width="11.140625" style="36" customWidth="1"/>
    <col min="1535" max="1535" width="11.7109375" style="36" customWidth="1"/>
    <col min="1536" max="1536" width="13.42578125" style="36" customWidth="1"/>
    <col min="1537" max="1537" width="16.28515625" style="36" customWidth="1"/>
    <col min="1538" max="1538" width="15.85546875" style="36" customWidth="1"/>
    <col min="1539" max="1539" width="22.7109375" style="36" customWidth="1"/>
    <col min="1540" max="1540" width="9.42578125" style="36" customWidth="1"/>
    <col min="1541" max="1541" width="11.28515625" style="36" customWidth="1"/>
    <col min="1542" max="1542" width="17.42578125" style="36" customWidth="1"/>
    <col min="1543" max="1543" width="53" style="36" customWidth="1"/>
    <col min="1544" max="1783" width="40.85546875" style="36"/>
    <col min="1784" max="1784" width="4.85546875" style="36" customWidth="1"/>
    <col min="1785" max="1785" width="6.42578125" style="36" customWidth="1"/>
    <col min="1786" max="1786" width="47.42578125" style="36" customWidth="1"/>
    <col min="1787" max="1787" width="9" style="36" customWidth="1"/>
    <col min="1788" max="1788" width="5.85546875" style="36" customWidth="1"/>
    <col min="1789" max="1789" width="17.140625" style="36" customWidth="1"/>
    <col min="1790" max="1790" width="11.140625" style="36" customWidth="1"/>
    <col min="1791" max="1791" width="11.7109375" style="36" customWidth="1"/>
    <col min="1792" max="1792" width="13.42578125" style="36" customWidth="1"/>
    <col min="1793" max="1793" width="16.28515625" style="36" customWidth="1"/>
    <col min="1794" max="1794" width="15.85546875" style="36" customWidth="1"/>
    <col min="1795" max="1795" width="22.7109375" style="36" customWidth="1"/>
    <col min="1796" max="1796" width="9.42578125" style="36" customWidth="1"/>
    <col min="1797" max="1797" width="11.28515625" style="36" customWidth="1"/>
    <col min="1798" max="1798" width="17.42578125" style="36" customWidth="1"/>
    <col min="1799" max="1799" width="53" style="36" customWidth="1"/>
    <col min="1800" max="2039" width="40.85546875" style="36"/>
    <col min="2040" max="2040" width="4.85546875" style="36" customWidth="1"/>
    <col min="2041" max="2041" width="6.42578125" style="36" customWidth="1"/>
    <col min="2042" max="2042" width="47.42578125" style="36" customWidth="1"/>
    <col min="2043" max="2043" width="9" style="36" customWidth="1"/>
    <col min="2044" max="2044" width="5.85546875" style="36" customWidth="1"/>
    <col min="2045" max="2045" width="17.140625" style="36" customWidth="1"/>
    <col min="2046" max="2046" width="11.140625" style="36" customWidth="1"/>
    <col min="2047" max="2047" width="11.7109375" style="36" customWidth="1"/>
    <col min="2048" max="2048" width="13.42578125" style="36" customWidth="1"/>
    <col min="2049" max="2049" width="16.28515625" style="36" customWidth="1"/>
    <col min="2050" max="2050" width="15.85546875" style="36" customWidth="1"/>
    <col min="2051" max="2051" width="22.7109375" style="36" customWidth="1"/>
    <col min="2052" max="2052" width="9.42578125" style="36" customWidth="1"/>
    <col min="2053" max="2053" width="11.28515625" style="36" customWidth="1"/>
    <col min="2054" max="2054" width="17.42578125" style="36" customWidth="1"/>
    <col min="2055" max="2055" width="53" style="36" customWidth="1"/>
    <col min="2056" max="2295" width="40.85546875" style="36"/>
    <col min="2296" max="2296" width="4.85546875" style="36" customWidth="1"/>
    <col min="2297" max="2297" width="6.42578125" style="36" customWidth="1"/>
    <col min="2298" max="2298" width="47.42578125" style="36" customWidth="1"/>
    <col min="2299" max="2299" width="9" style="36" customWidth="1"/>
    <col min="2300" max="2300" width="5.85546875" style="36" customWidth="1"/>
    <col min="2301" max="2301" width="17.140625" style="36" customWidth="1"/>
    <col min="2302" max="2302" width="11.140625" style="36" customWidth="1"/>
    <col min="2303" max="2303" width="11.7109375" style="36" customWidth="1"/>
    <col min="2304" max="2304" width="13.42578125" style="36" customWidth="1"/>
    <col min="2305" max="2305" width="16.28515625" style="36" customWidth="1"/>
    <col min="2306" max="2306" width="15.85546875" style="36" customWidth="1"/>
    <col min="2307" max="2307" width="22.7109375" style="36" customWidth="1"/>
    <col min="2308" max="2308" width="9.42578125" style="36" customWidth="1"/>
    <col min="2309" max="2309" width="11.28515625" style="36" customWidth="1"/>
    <col min="2310" max="2310" width="17.42578125" style="36" customWidth="1"/>
    <col min="2311" max="2311" width="53" style="36" customWidth="1"/>
    <col min="2312" max="2551" width="40.85546875" style="36"/>
    <col min="2552" max="2552" width="4.85546875" style="36" customWidth="1"/>
    <col min="2553" max="2553" width="6.42578125" style="36" customWidth="1"/>
    <col min="2554" max="2554" width="47.42578125" style="36" customWidth="1"/>
    <col min="2555" max="2555" width="9" style="36" customWidth="1"/>
    <col min="2556" max="2556" width="5.85546875" style="36" customWidth="1"/>
    <col min="2557" max="2557" width="17.140625" style="36" customWidth="1"/>
    <col min="2558" max="2558" width="11.140625" style="36" customWidth="1"/>
    <col min="2559" max="2559" width="11.7109375" style="36" customWidth="1"/>
    <col min="2560" max="2560" width="13.42578125" style="36" customWidth="1"/>
    <col min="2561" max="2561" width="16.28515625" style="36" customWidth="1"/>
    <col min="2562" max="2562" width="15.85546875" style="36" customWidth="1"/>
    <col min="2563" max="2563" width="22.7109375" style="36" customWidth="1"/>
    <col min="2564" max="2564" width="9.42578125" style="36" customWidth="1"/>
    <col min="2565" max="2565" width="11.28515625" style="36" customWidth="1"/>
    <col min="2566" max="2566" width="17.42578125" style="36" customWidth="1"/>
    <col min="2567" max="2567" width="53" style="36" customWidth="1"/>
    <col min="2568" max="2807" width="40.85546875" style="36"/>
    <col min="2808" max="2808" width="4.85546875" style="36" customWidth="1"/>
    <col min="2809" max="2809" width="6.42578125" style="36" customWidth="1"/>
    <col min="2810" max="2810" width="47.42578125" style="36" customWidth="1"/>
    <col min="2811" max="2811" width="9" style="36" customWidth="1"/>
    <col min="2812" max="2812" width="5.85546875" style="36" customWidth="1"/>
    <col min="2813" max="2813" width="17.140625" style="36" customWidth="1"/>
    <col min="2814" max="2814" width="11.140625" style="36" customWidth="1"/>
    <col min="2815" max="2815" width="11.7109375" style="36" customWidth="1"/>
    <col min="2816" max="2816" width="13.42578125" style="36" customWidth="1"/>
    <col min="2817" max="2817" width="16.28515625" style="36" customWidth="1"/>
    <col min="2818" max="2818" width="15.85546875" style="36" customWidth="1"/>
    <col min="2819" max="2819" width="22.7109375" style="36" customWidth="1"/>
    <col min="2820" max="2820" width="9.42578125" style="36" customWidth="1"/>
    <col min="2821" max="2821" width="11.28515625" style="36" customWidth="1"/>
    <col min="2822" max="2822" width="17.42578125" style="36" customWidth="1"/>
    <col min="2823" max="2823" width="53" style="36" customWidth="1"/>
    <col min="2824" max="3063" width="40.85546875" style="36"/>
    <col min="3064" max="3064" width="4.85546875" style="36" customWidth="1"/>
    <col min="3065" max="3065" width="6.42578125" style="36" customWidth="1"/>
    <col min="3066" max="3066" width="47.42578125" style="36" customWidth="1"/>
    <col min="3067" max="3067" width="9" style="36" customWidth="1"/>
    <col min="3068" max="3068" width="5.85546875" style="36" customWidth="1"/>
    <col min="3069" max="3069" width="17.140625" style="36" customWidth="1"/>
    <col min="3070" max="3070" width="11.140625" style="36" customWidth="1"/>
    <col min="3071" max="3071" width="11.7109375" style="36" customWidth="1"/>
    <col min="3072" max="3072" width="13.42578125" style="36" customWidth="1"/>
    <col min="3073" max="3073" width="16.28515625" style="36" customWidth="1"/>
    <col min="3074" max="3074" width="15.85546875" style="36" customWidth="1"/>
    <col min="3075" max="3075" width="22.7109375" style="36" customWidth="1"/>
    <col min="3076" max="3076" width="9.42578125" style="36" customWidth="1"/>
    <col min="3077" max="3077" width="11.28515625" style="36" customWidth="1"/>
    <col min="3078" max="3078" width="17.42578125" style="36" customWidth="1"/>
    <col min="3079" max="3079" width="53" style="36" customWidth="1"/>
    <col min="3080" max="3319" width="40.85546875" style="36"/>
    <col min="3320" max="3320" width="4.85546875" style="36" customWidth="1"/>
    <col min="3321" max="3321" width="6.42578125" style="36" customWidth="1"/>
    <col min="3322" max="3322" width="47.42578125" style="36" customWidth="1"/>
    <col min="3323" max="3323" width="9" style="36" customWidth="1"/>
    <col min="3324" max="3324" width="5.85546875" style="36" customWidth="1"/>
    <col min="3325" max="3325" width="17.140625" style="36" customWidth="1"/>
    <col min="3326" max="3326" width="11.140625" style="36" customWidth="1"/>
    <col min="3327" max="3327" width="11.7109375" style="36" customWidth="1"/>
    <col min="3328" max="3328" width="13.42578125" style="36" customWidth="1"/>
    <col min="3329" max="3329" width="16.28515625" style="36" customWidth="1"/>
    <col min="3330" max="3330" width="15.85546875" style="36" customWidth="1"/>
    <col min="3331" max="3331" width="22.7109375" style="36" customWidth="1"/>
    <col min="3332" max="3332" width="9.42578125" style="36" customWidth="1"/>
    <col min="3333" max="3333" width="11.28515625" style="36" customWidth="1"/>
    <col min="3334" max="3334" width="17.42578125" style="36" customWidth="1"/>
    <col min="3335" max="3335" width="53" style="36" customWidth="1"/>
    <col min="3336" max="3575" width="40.85546875" style="36"/>
    <col min="3576" max="3576" width="4.85546875" style="36" customWidth="1"/>
    <col min="3577" max="3577" width="6.42578125" style="36" customWidth="1"/>
    <col min="3578" max="3578" width="47.42578125" style="36" customWidth="1"/>
    <col min="3579" max="3579" width="9" style="36" customWidth="1"/>
    <col min="3580" max="3580" width="5.85546875" style="36" customWidth="1"/>
    <col min="3581" max="3581" width="17.140625" style="36" customWidth="1"/>
    <col min="3582" max="3582" width="11.140625" style="36" customWidth="1"/>
    <col min="3583" max="3583" width="11.7109375" style="36" customWidth="1"/>
    <col min="3584" max="3584" width="13.42578125" style="36" customWidth="1"/>
    <col min="3585" max="3585" width="16.28515625" style="36" customWidth="1"/>
    <col min="3586" max="3586" width="15.85546875" style="36" customWidth="1"/>
    <col min="3587" max="3587" width="22.7109375" style="36" customWidth="1"/>
    <col min="3588" max="3588" width="9.42578125" style="36" customWidth="1"/>
    <col min="3589" max="3589" width="11.28515625" style="36" customWidth="1"/>
    <col min="3590" max="3590" width="17.42578125" style="36" customWidth="1"/>
    <col min="3591" max="3591" width="53" style="36" customWidth="1"/>
    <col min="3592" max="3831" width="40.85546875" style="36"/>
    <col min="3832" max="3832" width="4.85546875" style="36" customWidth="1"/>
    <col min="3833" max="3833" width="6.42578125" style="36" customWidth="1"/>
    <col min="3834" max="3834" width="47.42578125" style="36" customWidth="1"/>
    <col min="3835" max="3835" width="9" style="36" customWidth="1"/>
    <col min="3836" max="3836" width="5.85546875" style="36" customWidth="1"/>
    <col min="3837" max="3837" width="17.140625" style="36" customWidth="1"/>
    <col min="3838" max="3838" width="11.140625" style="36" customWidth="1"/>
    <col min="3839" max="3839" width="11.7109375" style="36" customWidth="1"/>
    <col min="3840" max="3840" width="13.42578125" style="36" customWidth="1"/>
    <col min="3841" max="3841" width="16.28515625" style="36" customWidth="1"/>
    <col min="3842" max="3842" width="15.85546875" style="36" customWidth="1"/>
    <col min="3843" max="3843" width="22.7109375" style="36" customWidth="1"/>
    <col min="3844" max="3844" width="9.42578125" style="36" customWidth="1"/>
    <col min="3845" max="3845" width="11.28515625" style="36" customWidth="1"/>
    <col min="3846" max="3846" width="17.42578125" style="36" customWidth="1"/>
    <col min="3847" max="3847" width="53" style="36" customWidth="1"/>
    <col min="3848" max="4087" width="40.85546875" style="36"/>
    <col min="4088" max="4088" width="4.85546875" style="36" customWidth="1"/>
    <col min="4089" max="4089" width="6.42578125" style="36" customWidth="1"/>
    <col min="4090" max="4090" width="47.42578125" style="36" customWidth="1"/>
    <col min="4091" max="4091" width="9" style="36" customWidth="1"/>
    <col min="4092" max="4092" width="5.85546875" style="36" customWidth="1"/>
    <col min="4093" max="4093" width="17.140625" style="36" customWidth="1"/>
    <col min="4094" max="4094" width="11.140625" style="36" customWidth="1"/>
    <col min="4095" max="4095" width="11.7109375" style="36" customWidth="1"/>
    <col min="4096" max="4096" width="13.42578125" style="36" customWidth="1"/>
    <col min="4097" max="4097" width="16.28515625" style="36" customWidth="1"/>
    <col min="4098" max="4098" width="15.85546875" style="36" customWidth="1"/>
    <col min="4099" max="4099" width="22.7109375" style="36" customWidth="1"/>
    <col min="4100" max="4100" width="9.42578125" style="36" customWidth="1"/>
    <col min="4101" max="4101" width="11.28515625" style="36" customWidth="1"/>
    <col min="4102" max="4102" width="17.42578125" style="36" customWidth="1"/>
    <col min="4103" max="4103" width="53" style="36" customWidth="1"/>
    <col min="4104" max="4343" width="40.85546875" style="36"/>
    <col min="4344" max="4344" width="4.85546875" style="36" customWidth="1"/>
    <col min="4345" max="4345" width="6.42578125" style="36" customWidth="1"/>
    <col min="4346" max="4346" width="47.42578125" style="36" customWidth="1"/>
    <col min="4347" max="4347" width="9" style="36" customWidth="1"/>
    <col min="4348" max="4348" width="5.85546875" style="36" customWidth="1"/>
    <col min="4349" max="4349" width="17.140625" style="36" customWidth="1"/>
    <col min="4350" max="4350" width="11.140625" style="36" customWidth="1"/>
    <col min="4351" max="4351" width="11.7109375" style="36" customWidth="1"/>
    <col min="4352" max="4352" width="13.42578125" style="36" customWidth="1"/>
    <col min="4353" max="4353" width="16.28515625" style="36" customWidth="1"/>
    <col min="4354" max="4354" width="15.85546875" style="36" customWidth="1"/>
    <col min="4355" max="4355" width="22.7109375" style="36" customWidth="1"/>
    <col min="4356" max="4356" width="9.42578125" style="36" customWidth="1"/>
    <col min="4357" max="4357" width="11.28515625" style="36" customWidth="1"/>
    <col min="4358" max="4358" width="17.42578125" style="36" customWidth="1"/>
    <col min="4359" max="4359" width="53" style="36" customWidth="1"/>
    <col min="4360" max="4599" width="40.85546875" style="36"/>
    <col min="4600" max="4600" width="4.85546875" style="36" customWidth="1"/>
    <col min="4601" max="4601" width="6.42578125" style="36" customWidth="1"/>
    <col min="4602" max="4602" width="47.42578125" style="36" customWidth="1"/>
    <col min="4603" max="4603" width="9" style="36" customWidth="1"/>
    <col min="4604" max="4604" width="5.85546875" style="36" customWidth="1"/>
    <col min="4605" max="4605" width="17.140625" style="36" customWidth="1"/>
    <col min="4606" max="4606" width="11.140625" style="36" customWidth="1"/>
    <col min="4607" max="4607" width="11.7109375" style="36" customWidth="1"/>
    <col min="4608" max="4608" width="13.42578125" style="36" customWidth="1"/>
    <col min="4609" max="4609" width="16.28515625" style="36" customWidth="1"/>
    <col min="4610" max="4610" width="15.85546875" style="36" customWidth="1"/>
    <col min="4611" max="4611" width="22.7109375" style="36" customWidth="1"/>
    <col min="4612" max="4612" width="9.42578125" style="36" customWidth="1"/>
    <col min="4613" max="4613" width="11.28515625" style="36" customWidth="1"/>
    <col min="4614" max="4614" width="17.42578125" style="36" customWidth="1"/>
    <col min="4615" max="4615" width="53" style="36" customWidth="1"/>
    <col min="4616" max="4855" width="40.85546875" style="36"/>
    <col min="4856" max="4856" width="4.85546875" style="36" customWidth="1"/>
    <col min="4857" max="4857" width="6.42578125" style="36" customWidth="1"/>
    <col min="4858" max="4858" width="47.42578125" style="36" customWidth="1"/>
    <col min="4859" max="4859" width="9" style="36" customWidth="1"/>
    <col min="4860" max="4860" width="5.85546875" style="36" customWidth="1"/>
    <col min="4861" max="4861" width="17.140625" style="36" customWidth="1"/>
    <col min="4862" max="4862" width="11.140625" style="36" customWidth="1"/>
    <col min="4863" max="4863" width="11.7109375" style="36" customWidth="1"/>
    <col min="4864" max="4864" width="13.42578125" style="36" customWidth="1"/>
    <col min="4865" max="4865" width="16.28515625" style="36" customWidth="1"/>
    <col min="4866" max="4866" width="15.85546875" style="36" customWidth="1"/>
    <col min="4867" max="4867" width="22.7109375" style="36" customWidth="1"/>
    <col min="4868" max="4868" width="9.42578125" style="36" customWidth="1"/>
    <col min="4869" max="4869" width="11.28515625" style="36" customWidth="1"/>
    <col min="4870" max="4870" width="17.42578125" style="36" customWidth="1"/>
    <col min="4871" max="4871" width="53" style="36" customWidth="1"/>
    <col min="4872" max="5111" width="40.85546875" style="36"/>
    <col min="5112" max="5112" width="4.85546875" style="36" customWidth="1"/>
    <col min="5113" max="5113" width="6.42578125" style="36" customWidth="1"/>
    <col min="5114" max="5114" width="47.42578125" style="36" customWidth="1"/>
    <col min="5115" max="5115" width="9" style="36" customWidth="1"/>
    <col min="5116" max="5116" width="5.85546875" style="36" customWidth="1"/>
    <col min="5117" max="5117" width="17.140625" style="36" customWidth="1"/>
    <col min="5118" max="5118" width="11.140625" style="36" customWidth="1"/>
    <col min="5119" max="5119" width="11.7109375" style="36" customWidth="1"/>
    <col min="5120" max="5120" width="13.42578125" style="36" customWidth="1"/>
    <col min="5121" max="5121" width="16.28515625" style="36" customWidth="1"/>
    <col min="5122" max="5122" width="15.85546875" style="36" customWidth="1"/>
    <col min="5123" max="5123" width="22.7109375" style="36" customWidth="1"/>
    <col min="5124" max="5124" width="9.42578125" style="36" customWidth="1"/>
    <col min="5125" max="5125" width="11.28515625" style="36" customWidth="1"/>
    <col min="5126" max="5126" width="17.42578125" style="36" customWidth="1"/>
    <col min="5127" max="5127" width="53" style="36" customWidth="1"/>
    <col min="5128" max="5367" width="40.85546875" style="36"/>
    <col min="5368" max="5368" width="4.85546875" style="36" customWidth="1"/>
    <col min="5369" max="5369" width="6.42578125" style="36" customWidth="1"/>
    <col min="5370" max="5370" width="47.42578125" style="36" customWidth="1"/>
    <col min="5371" max="5371" width="9" style="36" customWidth="1"/>
    <col min="5372" max="5372" width="5.85546875" style="36" customWidth="1"/>
    <col min="5373" max="5373" width="17.140625" style="36" customWidth="1"/>
    <col min="5374" max="5374" width="11.140625" style="36" customWidth="1"/>
    <col min="5375" max="5375" width="11.7109375" style="36" customWidth="1"/>
    <col min="5376" max="5376" width="13.42578125" style="36" customWidth="1"/>
    <col min="5377" max="5377" width="16.28515625" style="36" customWidth="1"/>
    <col min="5378" max="5378" width="15.85546875" style="36" customWidth="1"/>
    <col min="5379" max="5379" width="22.7109375" style="36" customWidth="1"/>
    <col min="5380" max="5380" width="9.42578125" style="36" customWidth="1"/>
    <col min="5381" max="5381" width="11.28515625" style="36" customWidth="1"/>
    <col min="5382" max="5382" width="17.42578125" style="36" customWidth="1"/>
    <col min="5383" max="5383" width="53" style="36" customWidth="1"/>
    <col min="5384" max="5623" width="40.85546875" style="36"/>
    <col min="5624" max="5624" width="4.85546875" style="36" customWidth="1"/>
    <col min="5625" max="5625" width="6.42578125" style="36" customWidth="1"/>
    <col min="5626" max="5626" width="47.42578125" style="36" customWidth="1"/>
    <col min="5627" max="5627" width="9" style="36" customWidth="1"/>
    <col min="5628" max="5628" width="5.85546875" style="36" customWidth="1"/>
    <col min="5629" max="5629" width="17.140625" style="36" customWidth="1"/>
    <col min="5630" max="5630" width="11.140625" style="36" customWidth="1"/>
    <col min="5631" max="5631" width="11.7109375" style="36" customWidth="1"/>
    <col min="5632" max="5632" width="13.42578125" style="36" customWidth="1"/>
    <col min="5633" max="5633" width="16.28515625" style="36" customWidth="1"/>
    <col min="5634" max="5634" width="15.85546875" style="36" customWidth="1"/>
    <col min="5635" max="5635" width="22.7109375" style="36" customWidth="1"/>
    <col min="5636" max="5636" width="9.42578125" style="36" customWidth="1"/>
    <col min="5637" max="5637" width="11.28515625" style="36" customWidth="1"/>
    <col min="5638" max="5638" width="17.42578125" style="36" customWidth="1"/>
    <col min="5639" max="5639" width="53" style="36" customWidth="1"/>
    <col min="5640" max="5879" width="40.85546875" style="36"/>
    <col min="5880" max="5880" width="4.85546875" style="36" customWidth="1"/>
    <col min="5881" max="5881" width="6.42578125" style="36" customWidth="1"/>
    <col min="5882" max="5882" width="47.42578125" style="36" customWidth="1"/>
    <col min="5883" max="5883" width="9" style="36" customWidth="1"/>
    <col min="5884" max="5884" width="5.85546875" style="36" customWidth="1"/>
    <col min="5885" max="5885" width="17.140625" style="36" customWidth="1"/>
    <col min="5886" max="5886" width="11.140625" style="36" customWidth="1"/>
    <col min="5887" max="5887" width="11.7109375" style="36" customWidth="1"/>
    <col min="5888" max="5888" width="13.42578125" style="36" customWidth="1"/>
    <col min="5889" max="5889" width="16.28515625" style="36" customWidth="1"/>
    <col min="5890" max="5890" width="15.85546875" style="36" customWidth="1"/>
    <col min="5891" max="5891" width="22.7109375" style="36" customWidth="1"/>
    <col min="5892" max="5892" width="9.42578125" style="36" customWidth="1"/>
    <col min="5893" max="5893" width="11.28515625" style="36" customWidth="1"/>
    <col min="5894" max="5894" width="17.42578125" style="36" customWidth="1"/>
    <col min="5895" max="5895" width="53" style="36" customWidth="1"/>
    <col min="5896" max="6135" width="40.85546875" style="36"/>
    <col min="6136" max="6136" width="4.85546875" style="36" customWidth="1"/>
    <col min="6137" max="6137" width="6.42578125" style="36" customWidth="1"/>
    <col min="6138" max="6138" width="47.42578125" style="36" customWidth="1"/>
    <col min="6139" max="6139" width="9" style="36" customWidth="1"/>
    <col min="6140" max="6140" width="5.85546875" style="36" customWidth="1"/>
    <col min="6141" max="6141" width="17.140625" style="36" customWidth="1"/>
    <col min="6142" max="6142" width="11.140625" style="36" customWidth="1"/>
    <col min="6143" max="6143" width="11.7109375" style="36" customWidth="1"/>
    <col min="6144" max="6144" width="13.42578125" style="36" customWidth="1"/>
    <col min="6145" max="6145" width="16.28515625" style="36" customWidth="1"/>
    <col min="6146" max="6146" width="15.85546875" style="36" customWidth="1"/>
    <col min="6147" max="6147" width="22.7109375" style="36" customWidth="1"/>
    <col min="6148" max="6148" width="9.42578125" style="36" customWidth="1"/>
    <col min="6149" max="6149" width="11.28515625" style="36" customWidth="1"/>
    <col min="6150" max="6150" width="17.42578125" style="36" customWidth="1"/>
    <col min="6151" max="6151" width="53" style="36" customWidth="1"/>
    <col min="6152" max="6391" width="40.85546875" style="36"/>
    <col min="6392" max="6392" width="4.85546875" style="36" customWidth="1"/>
    <col min="6393" max="6393" width="6.42578125" style="36" customWidth="1"/>
    <col min="6394" max="6394" width="47.42578125" style="36" customWidth="1"/>
    <col min="6395" max="6395" width="9" style="36" customWidth="1"/>
    <col min="6396" max="6396" width="5.85546875" style="36" customWidth="1"/>
    <col min="6397" max="6397" width="17.140625" style="36" customWidth="1"/>
    <col min="6398" max="6398" width="11.140625" style="36" customWidth="1"/>
    <col min="6399" max="6399" width="11.7109375" style="36" customWidth="1"/>
    <col min="6400" max="6400" width="13.42578125" style="36" customWidth="1"/>
    <col min="6401" max="6401" width="16.28515625" style="36" customWidth="1"/>
    <col min="6402" max="6402" width="15.85546875" style="36" customWidth="1"/>
    <col min="6403" max="6403" width="22.7109375" style="36" customWidth="1"/>
    <col min="6404" max="6404" width="9.42578125" style="36" customWidth="1"/>
    <col min="6405" max="6405" width="11.28515625" style="36" customWidth="1"/>
    <col min="6406" max="6406" width="17.42578125" style="36" customWidth="1"/>
    <col min="6407" max="6407" width="53" style="36" customWidth="1"/>
    <col min="6408" max="6647" width="40.85546875" style="36"/>
    <col min="6648" max="6648" width="4.85546875" style="36" customWidth="1"/>
    <col min="6649" max="6649" width="6.42578125" style="36" customWidth="1"/>
    <col min="6650" max="6650" width="47.42578125" style="36" customWidth="1"/>
    <col min="6651" max="6651" width="9" style="36" customWidth="1"/>
    <col min="6652" max="6652" width="5.85546875" style="36" customWidth="1"/>
    <col min="6653" max="6653" width="17.140625" style="36" customWidth="1"/>
    <col min="6654" max="6654" width="11.140625" style="36" customWidth="1"/>
    <col min="6655" max="6655" width="11.7109375" style="36" customWidth="1"/>
    <col min="6656" max="6656" width="13.42578125" style="36" customWidth="1"/>
    <col min="6657" max="6657" width="16.28515625" style="36" customWidth="1"/>
    <col min="6658" max="6658" width="15.85546875" style="36" customWidth="1"/>
    <col min="6659" max="6659" width="22.7109375" style="36" customWidth="1"/>
    <col min="6660" max="6660" width="9.42578125" style="36" customWidth="1"/>
    <col min="6661" max="6661" width="11.28515625" style="36" customWidth="1"/>
    <col min="6662" max="6662" width="17.42578125" style="36" customWidth="1"/>
    <col min="6663" max="6663" width="53" style="36" customWidth="1"/>
    <col min="6664" max="6903" width="40.85546875" style="36"/>
    <col min="6904" max="6904" width="4.85546875" style="36" customWidth="1"/>
    <col min="6905" max="6905" width="6.42578125" style="36" customWidth="1"/>
    <col min="6906" max="6906" width="47.42578125" style="36" customWidth="1"/>
    <col min="6907" max="6907" width="9" style="36" customWidth="1"/>
    <col min="6908" max="6908" width="5.85546875" style="36" customWidth="1"/>
    <col min="6909" max="6909" width="17.140625" style="36" customWidth="1"/>
    <col min="6910" max="6910" width="11.140625" style="36" customWidth="1"/>
    <col min="6911" max="6911" width="11.7109375" style="36" customWidth="1"/>
    <col min="6912" max="6912" width="13.42578125" style="36" customWidth="1"/>
    <col min="6913" max="6913" width="16.28515625" style="36" customWidth="1"/>
    <col min="6914" max="6914" width="15.85546875" style="36" customWidth="1"/>
    <col min="6915" max="6915" width="22.7109375" style="36" customWidth="1"/>
    <col min="6916" max="6916" width="9.42578125" style="36" customWidth="1"/>
    <col min="6917" max="6917" width="11.28515625" style="36" customWidth="1"/>
    <col min="6918" max="6918" width="17.42578125" style="36" customWidth="1"/>
    <col min="6919" max="6919" width="53" style="36" customWidth="1"/>
    <col min="6920" max="7159" width="40.85546875" style="36"/>
    <col min="7160" max="7160" width="4.85546875" style="36" customWidth="1"/>
    <col min="7161" max="7161" width="6.42578125" style="36" customWidth="1"/>
    <col min="7162" max="7162" width="47.42578125" style="36" customWidth="1"/>
    <col min="7163" max="7163" width="9" style="36" customWidth="1"/>
    <col min="7164" max="7164" width="5.85546875" style="36" customWidth="1"/>
    <col min="7165" max="7165" width="17.140625" style="36" customWidth="1"/>
    <col min="7166" max="7166" width="11.140625" style="36" customWidth="1"/>
    <col min="7167" max="7167" width="11.7109375" style="36" customWidth="1"/>
    <col min="7168" max="7168" width="13.42578125" style="36" customWidth="1"/>
    <col min="7169" max="7169" width="16.28515625" style="36" customWidth="1"/>
    <col min="7170" max="7170" width="15.85546875" style="36" customWidth="1"/>
    <col min="7171" max="7171" width="22.7109375" style="36" customWidth="1"/>
    <col min="7172" max="7172" width="9.42578125" style="36" customWidth="1"/>
    <col min="7173" max="7173" width="11.28515625" style="36" customWidth="1"/>
    <col min="7174" max="7174" width="17.42578125" style="36" customWidth="1"/>
    <col min="7175" max="7175" width="53" style="36" customWidth="1"/>
    <col min="7176" max="7415" width="40.85546875" style="36"/>
    <col min="7416" max="7416" width="4.85546875" style="36" customWidth="1"/>
    <col min="7417" max="7417" width="6.42578125" style="36" customWidth="1"/>
    <col min="7418" max="7418" width="47.42578125" style="36" customWidth="1"/>
    <col min="7419" max="7419" width="9" style="36" customWidth="1"/>
    <col min="7420" max="7420" width="5.85546875" style="36" customWidth="1"/>
    <col min="7421" max="7421" width="17.140625" style="36" customWidth="1"/>
    <col min="7422" max="7422" width="11.140625" style="36" customWidth="1"/>
    <col min="7423" max="7423" width="11.7109375" style="36" customWidth="1"/>
    <col min="7424" max="7424" width="13.42578125" style="36" customWidth="1"/>
    <col min="7425" max="7425" width="16.28515625" style="36" customWidth="1"/>
    <col min="7426" max="7426" width="15.85546875" style="36" customWidth="1"/>
    <col min="7427" max="7427" width="22.7109375" style="36" customWidth="1"/>
    <col min="7428" max="7428" width="9.42578125" style="36" customWidth="1"/>
    <col min="7429" max="7429" width="11.28515625" style="36" customWidth="1"/>
    <col min="7430" max="7430" width="17.42578125" style="36" customWidth="1"/>
    <col min="7431" max="7431" width="53" style="36" customWidth="1"/>
    <col min="7432" max="7671" width="40.85546875" style="36"/>
    <col min="7672" max="7672" width="4.85546875" style="36" customWidth="1"/>
    <col min="7673" max="7673" width="6.42578125" style="36" customWidth="1"/>
    <col min="7674" max="7674" width="47.42578125" style="36" customWidth="1"/>
    <col min="7675" max="7675" width="9" style="36" customWidth="1"/>
    <col min="7676" max="7676" width="5.85546875" style="36" customWidth="1"/>
    <col min="7677" max="7677" width="17.140625" style="36" customWidth="1"/>
    <col min="7678" max="7678" width="11.140625" style="36" customWidth="1"/>
    <col min="7679" max="7679" width="11.7109375" style="36" customWidth="1"/>
    <col min="7680" max="7680" width="13.42578125" style="36" customWidth="1"/>
    <col min="7681" max="7681" width="16.28515625" style="36" customWidth="1"/>
    <col min="7682" max="7682" width="15.85546875" style="36" customWidth="1"/>
    <col min="7683" max="7683" width="22.7109375" style="36" customWidth="1"/>
    <col min="7684" max="7684" width="9.42578125" style="36" customWidth="1"/>
    <col min="7685" max="7685" width="11.28515625" style="36" customWidth="1"/>
    <col min="7686" max="7686" width="17.42578125" style="36" customWidth="1"/>
    <col min="7687" max="7687" width="53" style="36" customWidth="1"/>
    <col min="7688" max="7927" width="40.85546875" style="36"/>
    <col min="7928" max="7928" width="4.85546875" style="36" customWidth="1"/>
    <col min="7929" max="7929" width="6.42578125" style="36" customWidth="1"/>
    <col min="7930" max="7930" width="47.42578125" style="36" customWidth="1"/>
    <col min="7931" max="7931" width="9" style="36" customWidth="1"/>
    <col min="7932" max="7932" width="5.85546875" style="36" customWidth="1"/>
    <col min="7933" max="7933" width="17.140625" style="36" customWidth="1"/>
    <col min="7934" max="7934" width="11.140625" style="36" customWidth="1"/>
    <col min="7935" max="7935" width="11.7109375" style="36" customWidth="1"/>
    <col min="7936" max="7936" width="13.42578125" style="36" customWidth="1"/>
    <col min="7937" max="7937" width="16.28515625" style="36" customWidth="1"/>
    <col min="7938" max="7938" width="15.85546875" style="36" customWidth="1"/>
    <col min="7939" max="7939" width="22.7109375" style="36" customWidth="1"/>
    <col min="7940" max="7940" width="9.42578125" style="36" customWidth="1"/>
    <col min="7941" max="7941" width="11.28515625" style="36" customWidth="1"/>
    <col min="7942" max="7942" width="17.42578125" style="36" customWidth="1"/>
    <col min="7943" max="7943" width="53" style="36" customWidth="1"/>
    <col min="7944" max="8183" width="40.85546875" style="36"/>
    <col min="8184" max="8184" width="4.85546875" style="36" customWidth="1"/>
    <col min="8185" max="8185" width="6.42578125" style="36" customWidth="1"/>
    <col min="8186" max="8186" width="47.42578125" style="36" customWidth="1"/>
    <col min="8187" max="8187" width="9" style="36" customWidth="1"/>
    <col min="8188" max="8188" width="5.85546875" style="36" customWidth="1"/>
    <col min="8189" max="8189" width="17.140625" style="36" customWidth="1"/>
    <col min="8190" max="8190" width="11.140625" style="36" customWidth="1"/>
    <col min="8191" max="8191" width="11.7109375" style="36" customWidth="1"/>
    <col min="8192" max="8192" width="13.42578125" style="36" customWidth="1"/>
    <col min="8193" max="8193" width="16.28515625" style="36" customWidth="1"/>
    <col min="8194" max="8194" width="15.85546875" style="36" customWidth="1"/>
    <col min="8195" max="8195" width="22.7109375" style="36" customWidth="1"/>
    <col min="8196" max="8196" width="9.42578125" style="36" customWidth="1"/>
    <col min="8197" max="8197" width="11.28515625" style="36" customWidth="1"/>
    <col min="8198" max="8198" width="17.42578125" style="36" customWidth="1"/>
    <col min="8199" max="8199" width="53" style="36" customWidth="1"/>
    <col min="8200" max="8439" width="40.85546875" style="36"/>
    <col min="8440" max="8440" width="4.85546875" style="36" customWidth="1"/>
    <col min="8441" max="8441" width="6.42578125" style="36" customWidth="1"/>
    <col min="8442" max="8442" width="47.42578125" style="36" customWidth="1"/>
    <col min="8443" max="8443" width="9" style="36" customWidth="1"/>
    <col min="8444" max="8444" width="5.85546875" style="36" customWidth="1"/>
    <col min="8445" max="8445" width="17.140625" style="36" customWidth="1"/>
    <col min="8446" max="8446" width="11.140625" style="36" customWidth="1"/>
    <col min="8447" max="8447" width="11.7109375" style="36" customWidth="1"/>
    <col min="8448" max="8448" width="13.42578125" style="36" customWidth="1"/>
    <col min="8449" max="8449" width="16.28515625" style="36" customWidth="1"/>
    <col min="8450" max="8450" width="15.85546875" style="36" customWidth="1"/>
    <col min="8451" max="8451" width="22.7109375" style="36" customWidth="1"/>
    <col min="8452" max="8452" width="9.42578125" style="36" customWidth="1"/>
    <col min="8453" max="8453" width="11.28515625" style="36" customWidth="1"/>
    <col min="8454" max="8454" width="17.42578125" style="36" customWidth="1"/>
    <col min="8455" max="8455" width="53" style="36" customWidth="1"/>
    <col min="8456" max="8695" width="40.85546875" style="36"/>
    <col min="8696" max="8696" width="4.85546875" style="36" customWidth="1"/>
    <col min="8697" max="8697" width="6.42578125" style="36" customWidth="1"/>
    <col min="8698" max="8698" width="47.42578125" style="36" customWidth="1"/>
    <col min="8699" max="8699" width="9" style="36" customWidth="1"/>
    <col min="8700" max="8700" width="5.85546875" style="36" customWidth="1"/>
    <col min="8701" max="8701" width="17.140625" style="36" customWidth="1"/>
    <col min="8702" max="8702" width="11.140625" style="36" customWidth="1"/>
    <col min="8703" max="8703" width="11.7109375" style="36" customWidth="1"/>
    <col min="8704" max="8704" width="13.42578125" style="36" customWidth="1"/>
    <col min="8705" max="8705" width="16.28515625" style="36" customWidth="1"/>
    <col min="8706" max="8706" width="15.85546875" style="36" customWidth="1"/>
    <col min="8707" max="8707" width="22.7109375" style="36" customWidth="1"/>
    <col min="8708" max="8708" width="9.42578125" style="36" customWidth="1"/>
    <col min="8709" max="8709" width="11.28515625" style="36" customWidth="1"/>
    <col min="8710" max="8710" width="17.42578125" style="36" customWidth="1"/>
    <col min="8711" max="8711" width="53" style="36" customWidth="1"/>
    <col min="8712" max="8951" width="40.85546875" style="36"/>
    <col min="8952" max="8952" width="4.85546875" style="36" customWidth="1"/>
    <col min="8953" max="8953" width="6.42578125" style="36" customWidth="1"/>
    <col min="8954" max="8954" width="47.42578125" style="36" customWidth="1"/>
    <col min="8955" max="8955" width="9" style="36" customWidth="1"/>
    <col min="8956" max="8956" width="5.85546875" style="36" customWidth="1"/>
    <col min="8957" max="8957" width="17.140625" style="36" customWidth="1"/>
    <col min="8958" max="8958" width="11.140625" style="36" customWidth="1"/>
    <col min="8959" max="8959" width="11.7109375" style="36" customWidth="1"/>
    <col min="8960" max="8960" width="13.42578125" style="36" customWidth="1"/>
    <col min="8961" max="8961" width="16.28515625" style="36" customWidth="1"/>
    <col min="8962" max="8962" width="15.85546875" style="36" customWidth="1"/>
    <col min="8963" max="8963" width="22.7109375" style="36" customWidth="1"/>
    <col min="8964" max="8964" width="9.42578125" style="36" customWidth="1"/>
    <col min="8965" max="8965" width="11.28515625" style="36" customWidth="1"/>
    <col min="8966" max="8966" width="17.42578125" style="36" customWidth="1"/>
    <col min="8967" max="8967" width="53" style="36" customWidth="1"/>
    <col min="8968" max="9207" width="40.85546875" style="36"/>
    <col min="9208" max="9208" width="4.85546875" style="36" customWidth="1"/>
    <col min="9209" max="9209" width="6.42578125" style="36" customWidth="1"/>
    <col min="9210" max="9210" width="47.42578125" style="36" customWidth="1"/>
    <col min="9211" max="9211" width="9" style="36" customWidth="1"/>
    <col min="9212" max="9212" width="5.85546875" style="36" customWidth="1"/>
    <col min="9213" max="9213" width="17.140625" style="36" customWidth="1"/>
    <col min="9214" max="9214" width="11.140625" style="36" customWidth="1"/>
    <col min="9215" max="9215" width="11.7109375" style="36" customWidth="1"/>
    <col min="9216" max="9216" width="13.42578125" style="36" customWidth="1"/>
    <col min="9217" max="9217" width="16.28515625" style="36" customWidth="1"/>
    <col min="9218" max="9218" width="15.85546875" style="36" customWidth="1"/>
    <col min="9219" max="9219" width="22.7109375" style="36" customWidth="1"/>
    <col min="9220" max="9220" width="9.42578125" style="36" customWidth="1"/>
    <col min="9221" max="9221" width="11.28515625" style="36" customWidth="1"/>
    <col min="9222" max="9222" width="17.42578125" style="36" customWidth="1"/>
    <col min="9223" max="9223" width="53" style="36" customWidth="1"/>
    <col min="9224" max="9463" width="40.85546875" style="36"/>
    <col min="9464" max="9464" width="4.85546875" style="36" customWidth="1"/>
    <col min="9465" max="9465" width="6.42578125" style="36" customWidth="1"/>
    <col min="9466" max="9466" width="47.42578125" style="36" customWidth="1"/>
    <col min="9467" max="9467" width="9" style="36" customWidth="1"/>
    <col min="9468" max="9468" width="5.85546875" style="36" customWidth="1"/>
    <col min="9469" max="9469" width="17.140625" style="36" customWidth="1"/>
    <col min="9470" max="9470" width="11.140625" style="36" customWidth="1"/>
    <col min="9471" max="9471" width="11.7109375" style="36" customWidth="1"/>
    <col min="9472" max="9472" width="13.42578125" style="36" customWidth="1"/>
    <col min="9473" max="9473" width="16.28515625" style="36" customWidth="1"/>
    <col min="9474" max="9474" width="15.85546875" style="36" customWidth="1"/>
    <col min="9475" max="9475" width="22.7109375" style="36" customWidth="1"/>
    <col min="9476" max="9476" width="9.42578125" style="36" customWidth="1"/>
    <col min="9477" max="9477" width="11.28515625" style="36" customWidth="1"/>
    <col min="9478" max="9478" width="17.42578125" style="36" customWidth="1"/>
    <col min="9479" max="9479" width="53" style="36" customWidth="1"/>
    <col min="9480" max="9719" width="40.85546875" style="36"/>
    <col min="9720" max="9720" width="4.85546875" style="36" customWidth="1"/>
    <col min="9721" max="9721" width="6.42578125" style="36" customWidth="1"/>
    <col min="9722" max="9722" width="47.42578125" style="36" customWidth="1"/>
    <col min="9723" max="9723" width="9" style="36" customWidth="1"/>
    <col min="9724" max="9724" width="5.85546875" style="36" customWidth="1"/>
    <col min="9725" max="9725" width="17.140625" style="36" customWidth="1"/>
    <col min="9726" max="9726" width="11.140625" style="36" customWidth="1"/>
    <col min="9727" max="9727" width="11.7109375" style="36" customWidth="1"/>
    <col min="9728" max="9728" width="13.42578125" style="36" customWidth="1"/>
    <col min="9729" max="9729" width="16.28515625" style="36" customWidth="1"/>
    <col min="9730" max="9730" width="15.85546875" style="36" customWidth="1"/>
    <col min="9731" max="9731" width="22.7109375" style="36" customWidth="1"/>
    <col min="9732" max="9732" width="9.42578125" style="36" customWidth="1"/>
    <col min="9733" max="9733" width="11.28515625" style="36" customWidth="1"/>
    <col min="9734" max="9734" width="17.42578125" style="36" customWidth="1"/>
    <col min="9735" max="9735" width="53" style="36" customWidth="1"/>
    <col min="9736" max="9975" width="40.85546875" style="36"/>
    <col min="9976" max="9976" width="4.85546875" style="36" customWidth="1"/>
    <col min="9977" max="9977" width="6.42578125" style="36" customWidth="1"/>
    <col min="9978" max="9978" width="47.42578125" style="36" customWidth="1"/>
    <col min="9979" max="9979" width="9" style="36" customWidth="1"/>
    <col min="9980" max="9980" width="5.85546875" style="36" customWidth="1"/>
    <col min="9981" max="9981" width="17.140625" style="36" customWidth="1"/>
    <col min="9982" max="9982" width="11.140625" style="36" customWidth="1"/>
    <col min="9983" max="9983" width="11.7109375" style="36" customWidth="1"/>
    <col min="9984" max="9984" width="13.42578125" style="36" customWidth="1"/>
    <col min="9985" max="9985" width="16.28515625" style="36" customWidth="1"/>
    <col min="9986" max="9986" width="15.85546875" style="36" customWidth="1"/>
    <col min="9987" max="9987" width="22.7109375" style="36" customWidth="1"/>
    <col min="9988" max="9988" width="9.42578125" style="36" customWidth="1"/>
    <col min="9989" max="9989" width="11.28515625" style="36" customWidth="1"/>
    <col min="9990" max="9990" width="17.42578125" style="36" customWidth="1"/>
    <col min="9991" max="9991" width="53" style="36" customWidth="1"/>
    <col min="9992" max="10231" width="40.85546875" style="36"/>
    <col min="10232" max="10232" width="4.85546875" style="36" customWidth="1"/>
    <col min="10233" max="10233" width="6.42578125" style="36" customWidth="1"/>
    <col min="10234" max="10234" width="47.42578125" style="36" customWidth="1"/>
    <col min="10235" max="10235" width="9" style="36" customWidth="1"/>
    <col min="10236" max="10236" width="5.85546875" style="36" customWidth="1"/>
    <col min="10237" max="10237" width="17.140625" style="36" customWidth="1"/>
    <col min="10238" max="10238" width="11.140625" style="36" customWidth="1"/>
    <col min="10239" max="10239" width="11.7109375" style="36" customWidth="1"/>
    <col min="10240" max="10240" width="13.42578125" style="36" customWidth="1"/>
    <col min="10241" max="10241" width="16.28515625" style="36" customWidth="1"/>
    <col min="10242" max="10242" width="15.85546875" style="36" customWidth="1"/>
    <col min="10243" max="10243" width="22.7109375" style="36" customWidth="1"/>
    <col min="10244" max="10244" width="9.42578125" style="36" customWidth="1"/>
    <col min="10245" max="10245" width="11.28515625" style="36" customWidth="1"/>
    <col min="10246" max="10246" width="17.42578125" style="36" customWidth="1"/>
    <col min="10247" max="10247" width="53" style="36" customWidth="1"/>
    <col min="10248" max="10487" width="40.85546875" style="36"/>
    <col min="10488" max="10488" width="4.85546875" style="36" customWidth="1"/>
    <col min="10489" max="10489" width="6.42578125" style="36" customWidth="1"/>
    <col min="10490" max="10490" width="47.42578125" style="36" customWidth="1"/>
    <col min="10491" max="10491" width="9" style="36" customWidth="1"/>
    <col min="10492" max="10492" width="5.85546875" style="36" customWidth="1"/>
    <col min="10493" max="10493" width="17.140625" style="36" customWidth="1"/>
    <col min="10494" max="10494" width="11.140625" style="36" customWidth="1"/>
    <col min="10495" max="10495" width="11.7109375" style="36" customWidth="1"/>
    <col min="10496" max="10496" width="13.42578125" style="36" customWidth="1"/>
    <col min="10497" max="10497" width="16.28515625" style="36" customWidth="1"/>
    <col min="10498" max="10498" width="15.85546875" style="36" customWidth="1"/>
    <col min="10499" max="10499" width="22.7109375" style="36" customWidth="1"/>
    <col min="10500" max="10500" width="9.42578125" style="36" customWidth="1"/>
    <col min="10501" max="10501" width="11.28515625" style="36" customWidth="1"/>
    <col min="10502" max="10502" width="17.42578125" style="36" customWidth="1"/>
    <col min="10503" max="10503" width="53" style="36" customWidth="1"/>
    <col min="10504" max="10743" width="40.85546875" style="36"/>
    <col min="10744" max="10744" width="4.85546875" style="36" customWidth="1"/>
    <col min="10745" max="10745" width="6.42578125" style="36" customWidth="1"/>
    <col min="10746" max="10746" width="47.42578125" style="36" customWidth="1"/>
    <col min="10747" max="10747" width="9" style="36" customWidth="1"/>
    <col min="10748" max="10748" width="5.85546875" style="36" customWidth="1"/>
    <col min="10749" max="10749" width="17.140625" style="36" customWidth="1"/>
    <col min="10750" max="10750" width="11.140625" style="36" customWidth="1"/>
    <col min="10751" max="10751" width="11.7109375" style="36" customWidth="1"/>
    <col min="10752" max="10752" width="13.42578125" style="36" customWidth="1"/>
    <col min="10753" max="10753" width="16.28515625" style="36" customWidth="1"/>
    <col min="10754" max="10754" width="15.85546875" style="36" customWidth="1"/>
    <col min="10755" max="10755" width="22.7109375" style="36" customWidth="1"/>
    <col min="10756" max="10756" width="9.42578125" style="36" customWidth="1"/>
    <col min="10757" max="10757" width="11.28515625" style="36" customWidth="1"/>
    <col min="10758" max="10758" width="17.42578125" style="36" customWidth="1"/>
    <col min="10759" max="10759" width="53" style="36" customWidth="1"/>
    <col min="10760" max="10999" width="40.85546875" style="36"/>
    <col min="11000" max="11000" width="4.85546875" style="36" customWidth="1"/>
    <col min="11001" max="11001" width="6.42578125" style="36" customWidth="1"/>
    <col min="11002" max="11002" width="47.42578125" style="36" customWidth="1"/>
    <col min="11003" max="11003" width="9" style="36" customWidth="1"/>
    <col min="11004" max="11004" width="5.85546875" style="36" customWidth="1"/>
    <col min="11005" max="11005" width="17.140625" style="36" customWidth="1"/>
    <col min="11006" max="11006" width="11.140625" style="36" customWidth="1"/>
    <col min="11007" max="11007" width="11.7109375" style="36" customWidth="1"/>
    <col min="11008" max="11008" width="13.42578125" style="36" customWidth="1"/>
    <col min="11009" max="11009" width="16.28515625" style="36" customWidth="1"/>
    <col min="11010" max="11010" width="15.85546875" style="36" customWidth="1"/>
    <col min="11011" max="11011" width="22.7109375" style="36" customWidth="1"/>
    <col min="11012" max="11012" width="9.42578125" style="36" customWidth="1"/>
    <col min="11013" max="11013" width="11.28515625" style="36" customWidth="1"/>
    <col min="11014" max="11014" width="17.42578125" style="36" customWidth="1"/>
    <col min="11015" max="11015" width="53" style="36" customWidth="1"/>
    <col min="11016" max="11255" width="40.85546875" style="36"/>
    <col min="11256" max="11256" width="4.85546875" style="36" customWidth="1"/>
    <col min="11257" max="11257" width="6.42578125" style="36" customWidth="1"/>
    <col min="11258" max="11258" width="47.42578125" style="36" customWidth="1"/>
    <col min="11259" max="11259" width="9" style="36" customWidth="1"/>
    <col min="11260" max="11260" width="5.85546875" style="36" customWidth="1"/>
    <col min="11261" max="11261" width="17.140625" style="36" customWidth="1"/>
    <col min="11262" max="11262" width="11.140625" style="36" customWidth="1"/>
    <col min="11263" max="11263" width="11.7109375" style="36" customWidth="1"/>
    <col min="11264" max="11264" width="13.42578125" style="36" customWidth="1"/>
    <col min="11265" max="11265" width="16.28515625" style="36" customWidth="1"/>
    <col min="11266" max="11266" width="15.85546875" style="36" customWidth="1"/>
    <col min="11267" max="11267" width="22.7109375" style="36" customWidth="1"/>
    <col min="11268" max="11268" width="9.42578125" style="36" customWidth="1"/>
    <col min="11269" max="11269" width="11.28515625" style="36" customWidth="1"/>
    <col min="11270" max="11270" width="17.42578125" style="36" customWidth="1"/>
    <col min="11271" max="11271" width="53" style="36" customWidth="1"/>
    <col min="11272" max="11511" width="40.85546875" style="36"/>
    <col min="11512" max="11512" width="4.85546875" style="36" customWidth="1"/>
    <col min="11513" max="11513" width="6.42578125" style="36" customWidth="1"/>
    <col min="11514" max="11514" width="47.42578125" style="36" customWidth="1"/>
    <col min="11515" max="11515" width="9" style="36" customWidth="1"/>
    <col min="11516" max="11516" width="5.85546875" style="36" customWidth="1"/>
    <col min="11517" max="11517" width="17.140625" style="36" customWidth="1"/>
    <col min="11518" max="11518" width="11.140625" style="36" customWidth="1"/>
    <col min="11519" max="11519" width="11.7109375" style="36" customWidth="1"/>
    <col min="11520" max="11520" width="13.42578125" style="36" customWidth="1"/>
    <col min="11521" max="11521" width="16.28515625" style="36" customWidth="1"/>
    <col min="11522" max="11522" width="15.85546875" style="36" customWidth="1"/>
    <col min="11523" max="11523" width="22.7109375" style="36" customWidth="1"/>
    <col min="11524" max="11524" width="9.42578125" style="36" customWidth="1"/>
    <col min="11525" max="11525" width="11.28515625" style="36" customWidth="1"/>
    <col min="11526" max="11526" width="17.42578125" style="36" customWidth="1"/>
    <col min="11527" max="11527" width="53" style="36" customWidth="1"/>
    <col min="11528" max="11767" width="40.85546875" style="36"/>
    <col min="11768" max="11768" width="4.85546875" style="36" customWidth="1"/>
    <col min="11769" max="11769" width="6.42578125" style="36" customWidth="1"/>
    <col min="11770" max="11770" width="47.42578125" style="36" customWidth="1"/>
    <col min="11771" max="11771" width="9" style="36" customWidth="1"/>
    <col min="11772" max="11772" width="5.85546875" style="36" customWidth="1"/>
    <col min="11773" max="11773" width="17.140625" style="36" customWidth="1"/>
    <col min="11774" max="11774" width="11.140625" style="36" customWidth="1"/>
    <col min="11775" max="11775" width="11.7109375" style="36" customWidth="1"/>
    <col min="11776" max="11776" width="13.42578125" style="36" customWidth="1"/>
    <col min="11777" max="11777" width="16.28515625" style="36" customWidth="1"/>
    <col min="11778" max="11778" width="15.85546875" style="36" customWidth="1"/>
    <col min="11779" max="11779" width="22.7109375" style="36" customWidth="1"/>
    <col min="11780" max="11780" width="9.42578125" style="36" customWidth="1"/>
    <col min="11781" max="11781" width="11.28515625" style="36" customWidth="1"/>
    <col min="11782" max="11782" width="17.42578125" style="36" customWidth="1"/>
    <col min="11783" max="11783" width="53" style="36" customWidth="1"/>
    <col min="11784" max="12023" width="40.85546875" style="36"/>
    <col min="12024" max="12024" width="4.85546875" style="36" customWidth="1"/>
    <col min="12025" max="12025" width="6.42578125" style="36" customWidth="1"/>
    <col min="12026" max="12026" width="47.42578125" style="36" customWidth="1"/>
    <col min="12027" max="12027" width="9" style="36" customWidth="1"/>
    <col min="12028" max="12028" width="5.85546875" style="36" customWidth="1"/>
    <col min="12029" max="12029" width="17.140625" style="36" customWidth="1"/>
    <col min="12030" max="12030" width="11.140625" style="36" customWidth="1"/>
    <col min="12031" max="12031" width="11.7109375" style="36" customWidth="1"/>
    <col min="12032" max="12032" width="13.42578125" style="36" customWidth="1"/>
    <col min="12033" max="12033" width="16.28515625" style="36" customWidth="1"/>
    <col min="12034" max="12034" width="15.85546875" style="36" customWidth="1"/>
    <col min="12035" max="12035" width="22.7109375" style="36" customWidth="1"/>
    <col min="12036" max="12036" width="9.42578125" style="36" customWidth="1"/>
    <col min="12037" max="12037" width="11.28515625" style="36" customWidth="1"/>
    <col min="12038" max="12038" width="17.42578125" style="36" customWidth="1"/>
    <col min="12039" max="12039" width="53" style="36" customWidth="1"/>
    <col min="12040" max="12279" width="40.85546875" style="36"/>
    <col min="12280" max="12280" width="4.85546875" style="36" customWidth="1"/>
    <col min="12281" max="12281" width="6.42578125" style="36" customWidth="1"/>
    <col min="12282" max="12282" width="47.42578125" style="36" customWidth="1"/>
    <col min="12283" max="12283" width="9" style="36" customWidth="1"/>
    <col min="12284" max="12284" width="5.85546875" style="36" customWidth="1"/>
    <col min="12285" max="12285" width="17.140625" style="36" customWidth="1"/>
    <col min="12286" max="12286" width="11.140625" style="36" customWidth="1"/>
    <col min="12287" max="12287" width="11.7109375" style="36" customWidth="1"/>
    <col min="12288" max="12288" width="13.42578125" style="36" customWidth="1"/>
    <col min="12289" max="12289" width="16.28515625" style="36" customWidth="1"/>
    <col min="12290" max="12290" width="15.85546875" style="36" customWidth="1"/>
    <col min="12291" max="12291" width="22.7109375" style="36" customWidth="1"/>
    <col min="12292" max="12292" width="9.42578125" style="36" customWidth="1"/>
    <col min="12293" max="12293" width="11.28515625" style="36" customWidth="1"/>
    <col min="12294" max="12294" width="17.42578125" style="36" customWidth="1"/>
    <col min="12295" max="12295" width="53" style="36" customWidth="1"/>
    <col min="12296" max="12535" width="40.85546875" style="36"/>
    <col min="12536" max="12536" width="4.85546875" style="36" customWidth="1"/>
    <col min="12537" max="12537" width="6.42578125" style="36" customWidth="1"/>
    <col min="12538" max="12538" width="47.42578125" style="36" customWidth="1"/>
    <col min="12539" max="12539" width="9" style="36" customWidth="1"/>
    <col min="12540" max="12540" width="5.85546875" style="36" customWidth="1"/>
    <col min="12541" max="12541" width="17.140625" style="36" customWidth="1"/>
    <col min="12542" max="12542" width="11.140625" style="36" customWidth="1"/>
    <col min="12543" max="12543" width="11.7109375" style="36" customWidth="1"/>
    <col min="12544" max="12544" width="13.42578125" style="36" customWidth="1"/>
    <col min="12545" max="12545" width="16.28515625" style="36" customWidth="1"/>
    <col min="12546" max="12546" width="15.85546875" style="36" customWidth="1"/>
    <col min="12547" max="12547" width="22.7109375" style="36" customWidth="1"/>
    <col min="12548" max="12548" width="9.42578125" style="36" customWidth="1"/>
    <col min="12549" max="12549" width="11.28515625" style="36" customWidth="1"/>
    <col min="12550" max="12550" width="17.42578125" style="36" customWidth="1"/>
    <col min="12551" max="12551" width="53" style="36" customWidth="1"/>
    <col min="12552" max="12791" width="40.85546875" style="36"/>
    <col min="12792" max="12792" width="4.85546875" style="36" customWidth="1"/>
    <col min="12793" max="12793" width="6.42578125" style="36" customWidth="1"/>
    <col min="12794" max="12794" width="47.42578125" style="36" customWidth="1"/>
    <col min="12795" max="12795" width="9" style="36" customWidth="1"/>
    <col min="12796" max="12796" width="5.85546875" style="36" customWidth="1"/>
    <col min="12797" max="12797" width="17.140625" style="36" customWidth="1"/>
    <col min="12798" max="12798" width="11.140625" style="36" customWidth="1"/>
    <col min="12799" max="12799" width="11.7109375" style="36" customWidth="1"/>
    <col min="12800" max="12800" width="13.42578125" style="36" customWidth="1"/>
    <col min="12801" max="12801" width="16.28515625" style="36" customWidth="1"/>
    <col min="12802" max="12802" width="15.85546875" style="36" customWidth="1"/>
    <col min="12803" max="12803" width="22.7109375" style="36" customWidth="1"/>
    <col min="12804" max="12804" width="9.42578125" style="36" customWidth="1"/>
    <col min="12805" max="12805" width="11.28515625" style="36" customWidth="1"/>
    <col min="12806" max="12806" width="17.42578125" style="36" customWidth="1"/>
    <col min="12807" max="12807" width="53" style="36" customWidth="1"/>
    <col min="12808" max="13047" width="40.85546875" style="36"/>
    <col min="13048" max="13048" width="4.85546875" style="36" customWidth="1"/>
    <col min="13049" max="13049" width="6.42578125" style="36" customWidth="1"/>
    <col min="13050" max="13050" width="47.42578125" style="36" customWidth="1"/>
    <col min="13051" max="13051" width="9" style="36" customWidth="1"/>
    <col min="13052" max="13052" width="5.85546875" style="36" customWidth="1"/>
    <col min="13053" max="13053" width="17.140625" style="36" customWidth="1"/>
    <col min="13054" max="13054" width="11.140625" style="36" customWidth="1"/>
    <col min="13055" max="13055" width="11.7109375" style="36" customWidth="1"/>
    <col min="13056" max="13056" width="13.42578125" style="36" customWidth="1"/>
    <col min="13057" max="13057" width="16.28515625" style="36" customWidth="1"/>
    <col min="13058" max="13058" width="15.85546875" style="36" customWidth="1"/>
    <col min="13059" max="13059" width="22.7109375" style="36" customWidth="1"/>
    <col min="13060" max="13060" width="9.42578125" style="36" customWidth="1"/>
    <col min="13061" max="13061" width="11.28515625" style="36" customWidth="1"/>
    <col min="13062" max="13062" width="17.42578125" style="36" customWidth="1"/>
    <col min="13063" max="13063" width="53" style="36" customWidth="1"/>
    <col min="13064" max="13303" width="40.85546875" style="36"/>
    <col min="13304" max="13304" width="4.85546875" style="36" customWidth="1"/>
    <col min="13305" max="13305" width="6.42578125" style="36" customWidth="1"/>
    <col min="13306" max="13306" width="47.42578125" style="36" customWidth="1"/>
    <col min="13307" max="13307" width="9" style="36" customWidth="1"/>
    <col min="13308" max="13308" width="5.85546875" style="36" customWidth="1"/>
    <col min="13309" max="13309" width="17.140625" style="36" customWidth="1"/>
    <col min="13310" max="13310" width="11.140625" style="36" customWidth="1"/>
    <col min="13311" max="13311" width="11.7109375" style="36" customWidth="1"/>
    <col min="13312" max="13312" width="13.42578125" style="36" customWidth="1"/>
    <col min="13313" max="13313" width="16.28515625" style="36" customWidth="1"/>
    <col min="13314" max="13314" width="15.85546875" style="36" customWidth="1"/>
    <col min="13315" max="13315" width="22.7109375" style="36" customWidth="1"/>
    <col min="13316" max="13316" width="9.42578125" style="36" customWidth="1"/>
    <col min="13317" max="13317" width="11.28515625" style="36" customWidth="1"/>
    <col min="13318" max="13318" width="17.42578125" style="36" customWidth="1"/>
    <col min="13319" max="13319" width="53" style="36" customWidth="1"/>
    <col min="13320" max="13559" width="40.85546875" style="36"/>
    <col min="13560" max="13560" width="4.85546875" style="36" customWidth="1"/>
    <col min="13561" max="13561" width="6.42578125" style="36" customWidth="1"/>
    <col min="13562" max="13562" width="47.42578125" style="36" customWidth="1"/>
    <col min="13563" max="13563" width="9" style="36" customWidth="1"/>
    <col min="13564" max="13564" width="5.85546875" style="36" customWidth="1"/>
    <col min="13565" max="13565" width="17.140625" style="36" customWidth="1"/>
    <col min="13566" max="13566" width="11.140625" style="36" customWidth="1"/>
    <col min="13567" max="13567" width="11.7109375" style="36" customWidth="1"/>
    <col min="13568" max="13568" width="13.42578125" style="36" customWidth="1"/>
    <col min="13569" max="13569" width="16.28515625" style="36" customWidth="1"/>
    <col min="13570" max="13570" width="15.85546875" style="36" customWidth="1"/>
    <col min="13571" max="13571" width="22.7109375" style="36" customWidth="1"/>
    <col min="13572" max="13572" width="9.42578125" style="36" customWidth="1"/>
    <col min="13573" max="13573" width="11.28515625" style="36" customWidth="1"/>
    <col min="13574" max="13574" width="17.42578125" style="36" customWidth="1"/>
    <col min="13575" max="13575" width="53" style="36" customWidth="1"/>
    <col min="13576" max="13815" width="40.85546875" style="36"/>
    <col min="13816" max="13816" width="4.85546875" style="36" customWidth="1"/>
    <col min="13817" max="13817" width="6.42578125" style="36" customWidth="1"/>
    <col min="13818" max="13818" width="47.42578125" style="36" customWidth="1"/>
    <col min="13819" max="13819" width="9" style="36" customWidth="1"/>
    <col min="13820" max="13820" width="5.85546875" style="36" customWidth="1"/>
    <col min="13821" max="13821" width="17.140625" style="36" customWidth="1"/>
    <col min="13822" max="13822" width="11.140625" style="36" customWidth="1"/>
    <col min="13823" max="13823" width="11.7109375" style="36" customWidth="1"/>
    <col min="13824" max="13824" width="13.42578125" style="36" customWidth="1"/>
    <col min="13825" max="13825" width="16.28515625" style="36" customWidth="1"/>
    <col min="13826" max="13826" width="15.85546875" style="36" customWidth="1"/>
    <col min="13827" max="13827" width="22.7109375" style="36" customWidth="1"/>
    <col min="13828" max="13828" width="9.42578125" style="36" customWidth="1"/>
    <col min="13829" max="13829" width="11.28515625" style="36" customWidth="1"/>
    <col min="13830" max="13830" width="17.42578125" style="36" customWidth="1"/>
    <col min="13831" max="13831" width="53" style="36" customWidth="1"/>
    <col min="13832" max="14071" width="40.85546875" style="36"/>
    <col min="14072" max="14072" width="4.85546875" style="36" customWidth="1"/>
    <col min="14073" max="14073" width="6.42578125" style="36" customWidth="1"/>
    <col min="14074" max="14074" width="47.42578125" style="36" customWidth="1"/>
    <col min="14075" max="14075" width="9" style="36" customWidth="1"/>
    <col min="14076" max="14076" width="5.85546875" style="36" customWidth="1"/>
    <col min="14077" max="14077" width="17.140625" style="36" customWidth="1"/>
    <col min="14078" max="14078" width="11.140625" style="36" customWidth="1"/>
    <col min="14079" max="14079" width="11.7109375" style="36" customWidth="1"/>
    <col min="14080" max="14080" width="13.42578125" style="36" customWidth="1"/>
    <col min="14081" max="14081" width="16.28515625" style="36" customWidth="1"/>
    <col min="14082" max="14082" width="15.85546875" style="36" customWidth="1"/>
    <col min="14083" max="14083" width="22.7109375" style="36" customWidth="1"/>
    <col min="14084" max="14084" width="9.42578125" style="36" customWidth="1"/>
    <col min="14085" max="14085" width="11.28515625" style="36" customWidth="1"/>
    <col min="14086" max="14086" width="17.42578125" style="36" customWidth="1"/>
    <col min="14087" max="14087" width="53" style="36" customWidth="1"/>
    <col min="14088" max="14327" width="40.85546875" style="36"/>
    <col min="14328" max="14328" width="4.85546875" style="36" customWidth="1"/>
    <col min="14329" max="14329" width="6.42578125" style="36" customWidth="1"/>
    <col min="14330" max="14330" width="47.42578125" style="36" customWidth="1"/>
    <col min="14331" max="14331" width="9" style="36" customWidth="1"/>
    <col min="14332" max="14332" width="5.85546875" style="36" customWidth="1"/>
    <col min="14333" max="14333" width="17.140625" style="36" customWidth="1"/>
    <col min="14334" max="14334" width="11.140625" style="36" customWidth="1"/>
    <col min="14335" max="14335" width="11.7109375" style="36" customWidth="1"/>
    <col min="14336" max="14336" width="13.42578125" style="36" customWidth="1"/>
    <col min="14337" max="14337" width="16.28515625" style="36" customWidth="1"/>
    <col min="14338" max="14338" width="15.85546875" style="36" customWidth="1"/>
    <col min="14339" max="14339" width="22.7109375" style="36" customWidth="1"/>
    <col min="14340" max="14340" width="9.42578125" style="36" customWidth="1"/>
    <col min="14341" max="14341" width="11.28515625" style="36" customWidth="1"/>
    <col min="14342" max="14342" width="17.42578125" style="36" customWidth="1"/>
    <col min="14343" max="14343" width="53" style="36" customWidth="1"/>
    <col min="14344" max="14583" width="40.85546875" style="36"/>
    <col min="14584" max="14584" width="4.85546875" style="36" customWidth="1"/>
    <col min="14585" max="14585" width="6.42578125" style="36" customWidth="1"/>
    <col min="14586" max="14586" width="47.42578125" style="36" customWidth="1"/>
    <col min="14587" max="14587" width="9" style="36" customWidth="1"/>
    <col min="14588" max="14588" width="5.85546875" style="36" customWidth="1"/>
    <col min="14589" max="14589" width="17.140625" style="36" customWidth="1"/>
    <col min="14590" max="14590" width="11.140625" style="36" customWidth="1"/>
    <col min="14591" max="14591" width="11.7109375" style="36" customWidth="1"/>
    <col min="14592" max="14592" width="13.42578125" style="36" customWidth="1"/>
    <col min="14593" max="14593" width="16.28515625" style="36" customWidth="1"/>
    <col min="14594" max="14594" width="15.85546875" style="36" customWidth="1"/>
    <col min="14595" max="14595" width="22.7109375" style="36" customWidth="1"/>
    <col min="14596" max="14596" width="9.42578125" style="36" customWidth="1"/>
    <col min="14597" max="14597" width="11.28515625" style="36" customWidth="1"/>
    <col min="14598" max="14598" width="17.42578125" style="36" customWidth="1"/>
    <col min="14599" max="14599" width="53" style="36" customWidth="1"/>
    <col min="14600" max="14839" width="40.85546875" style="36"/>
    <col min="14840" max="14840" width="4.85546875" style="36" customWidth="1"/>
    <col min="14841" max="14841" width="6.42578125" style="36" customWidth="1"/>
    <col min="14842" max="14842" width="47.42578125" style="36" customWidth="1"/>
    <col min="14843" max="14843" width="9" style="36" customWidth="1"/>
    <col min="14844" max="14844" width="5.85546875" style="36" customWidth="1"/>
    <col min="14845" max="14845" width="17.140625" style="36" customWidth="1"/>
    <col min="14846" max="14846" width="11.140625" style="36" customWidth="1"/>
    <col min="14847" max="14847" width="11.7109375" style="36" customWidth="1"/>
    <col min="14848" max="14848" width="13.42578125" style="36" customWidth="1"/>
    <col min="14849" max="14849" width="16.28515625" style="36" customWidth="1"/>
    <col min="14850" max="14850" width="15.85546875" style="36" customWidth="1"/>
    <col min="14851" max="14851" width="22.7109375" style="36" customWidth="1"/>
    <col min="14852" max="14852" width="9.42578125" style="36" customWidth="1"/>
    <col min="14853" max="14853" width="11.28515625" style="36" customWidth="1"/>
    <col min="14854" max="14854" width="17.42578125" style="36" customWidth="1"/>
    <col min="14855" max="14855" width="53" style="36" customWidth="1"/>
    <col min="14856" max="15095" width="40.85546875" style="36"/>
    <col min="15096" max="15096" width="4.85546875" style="36" customWidth="1"/>
    <col min="15097" max="15097" width="6.42578125" style="36" customWidth="1"/>
    <col min="15098" max="15098" width="47.42578125" style="36" customWidth="1"/>
    <col min="15099" max="15099" width="9" style="36" customWidth="1"/>
    <col min="15100" max="15100" width="5.85546875" style="36" customWidth="1"/>
    <col min="15101" max="15101" width="17.140625" style="36" customWidth="1"/>
    <col min="15102" max="15102" width="11.140625" style="36" customWidth="1"/>
    <col min="15103" max="15103" width="11.7109375" style="36" customWidth="1"/>
    <col min="15104" max="15104" width="13.42578125" style="36" customWidth="1"/>
    <col min="15105" max="15105" width="16.28515625" style="36" customWidth="1"/>
    <col min="15106" max="15106" width="15.85546875" style="36" customWidth="1"/>
    <col min="15107" max="15107" width="22.7109375" style="36" customWidth="1"/>
    <col min="15108" max="15108" width="9.42578125" style="36" customWidth="1"/>
    <col min="15109" max="15109" width="11.28515625" style="36" customWidth="1"/>
    <col min="15110" max="15110" width="17.42578125" style="36" customWidth="1"/>
    <col min="15111" max="15111" width="53" style="36" customWidth="1"/>
    <col min="15112" max="15351" width="40.85546875" style="36"/>
    <col min="15352" max="15352" width="4.85546875" style="36" customWidth="1"/>
    <col min="15353" max="15353" width="6.42578125" style="36" customWidth="1"/>
    <col min="15354" max="15354" width="47.42578125" style="36" customWidth="1"/>
    <col min="15355" max="15355" width="9" style="36" customWidth="1"/>
    <col min="15356" max="15356" width="5.85546875" style="36" customWidth="1"/>
    <col min="15357" max="15357" width="17.140625" style="36" customWidth="1"/>
    <col min="15358" max="15358" width="11.140625" style="36" customWidth="1"/>
    <col min="15359" max="15359" width="11.7109375" style="36" customWidth="1"/>
    <col min="15360" max="15360" width="13.42578125" style="36" customWidth="1"/>
    <col min="15361" max="15361" width="16.28515625" style="36" customWidth="1"/>
    <col min="15362" max="15362" width="15.85546875" style="36" customWidth="1"/>
    <col min="15363" max="15363" width="22.7109375" style="36" customWidth="1"/>
    <col min="15364" max="15364" width="9.42578125" style="36" customWidth="1"/>
    <col min="15365" max="15365" width="11.28515625" style="36" customWidth="1"/>
    <col min="15366" max="15366" width="17.42578125" style="36" customWidth="1"/>
    <col min="15367" max="15367" width="53" style="36" customWidth="1"/>
    <col min="15368" max="15607" width="40.85546875" style="36"/>
    <col min="15608" max="15608" width="4.85546875" style="36" customWidth="1"/>
    <col min="15609" max="15609" width="6.42578125" style="36" customWidth="1"/>
    <col min="15610" max="15610" width="47.42578125" style="36" customWidth="1"/>
    <col min="15611" max="15611" width="9" style="36" customWidth="1"/>
    <col min="15612" max="15612" width="5.85546875" style="36" customWidth="1"/>
    <col min="15613" max="15613" width="17.140625" style="36" customWidth="1"/>
    <col min="15614" max="15614" width="11.140625" style="36" customWidth="1"/>
    <col min="15615" max="15615" width="11.7109375" style="36" customWidth="1"/>
    <col min="15616" max="15616" width="13.42578125" style="36" customWidth="1"/>
    <col min="15617" max="15617" width="16.28515625" style="36" customWidth="1"/>
    <col min="15618" max="15618" width="15.85546875" style="36" customWidth="1"/>
    <col min="15619" max="15619" width="22.7109375" style="36" customWidth="1"/>
    <col min="15620" max="15620" width="9.42578125" style="36" customWidth="1"/>
    <col min="15621" max="15621" width="11.28515625" style="36" customWidth="1"/>
    <col min="15622" max="15622" width="17.42578125" style="36" customWidth="1"/>
    <col min="15623" max="15623" width="53" style="36" customWidth="1"/>
    <col min="15624" max="15863" width="40.85546875" style="36"/>
    <col min="15864" max="15864" width="4.85546875" style="36" customWidth="1"/>
    <col min="15865" max="15865" width="6.42578125" style="36" customWidth="1"/>
    <col min="15866" max="15866" width="47.42578125" style="36" customWidth="1"/>
    <col min="15867" max="15867" width="9" style="36" customWidth="1"/>
    <col min="15868" max="15868" width="5.85546875" style="36" customWidth="1"/>
    <col min="15869" max="15869" width="17.140625" style="36" customWidth="1"/>
    <col min="15870" max="15870" width="11.140625" style="36" customWidth="1"/>
    <col min="15871" max="15871" width="11.7109375" style="36" customWidth="1"/>
    <col min="15872" max="15872" width="13.42578125" style="36" customWidth="1"/>
    <col min="15873" max="15873" width="16.28515625" style="36" customWidth="1"/>
    <col min="15874" max="15874" width="15.85546875" style="36" customWidth="1"/>
    <col min="15875" max="15875" width="22.7109375" style="36" customWidth="1"/>
    <col min="15876" max="15876" width="9.42578125" style="36" customWidth="1"/>
    <col min="15877" max="15877" width="11.28515625" style="36" customWidth="1"/>
    <col min="15878" max="15878" width="17.42578125" style="36" customWidth="1"/>
    <col min="15879" max="15879" width="53" style="36" customWidth="1"/>
    <col min="15880" max="16119" width="40.85546875" style="36"/>
    <col min="16120" max="16120" width="4.85546875" style="36" customWidth="1"/>
    <col min="16121" max="16121" width="6.42578125" style="36" customWidth="1"/>
    <col min="16122" max="16122" width="47.42578125" style="36" customWidth="1"/>
    <col min="16123" max="16123" width="9" style="36" customWidth="1"/>
    <col min="16124" max="16124" width="5.85546875" style="36" customWidth="1"/>
    <col min="16125" max="16125" width="17.140625" style="36" customWidth="1"/>
    <col min="16126" max="16126" width="11.140625" style="36" customWidth="1"/>
    <col min="16127" max="16127" width="11.7109375" style="36" customWidth="1"/>
    <col min="16128" max="16128" width="13.42578125" style="36" customWidth="1"/>
    <col min="16129" max="16129" width="16.28515625" style="36" customWidth="1"/>
    <col min="16130" max="16130" width="15.85546875" style="36" customWidth="1"/>
    <col min="16131" max="16131" width="22.7109375" style="36" customWidth="1"/>
    <col min="16132" max="16132" width="9.42578125" style="36" customWidth="1"/>
    <col min="16133" max="16133" width="11.28515625" style="36" customWidth="1"/>
    <col min="16134" max="16134" width="17.42578125" style="36" customWidth="1"/>
    <col min="16135" max="16135" width="53" style="36" customWidth="1"/>
    <col min="16136" max="16384" width="40.85546875" style="36"/>
  </cols>
  <sheetData>
    <row r="1" spans="1:19" ht="15" customHeight="1" x14ac:dyDescent="0.2">
      <c r="B1" s="41"/>
    </row>
    <row r="2" spans="1:19" ht="18.75" x14ac:dyDescent="0.2">
      <c r="B2" s="35" t="s">
        <v>64</v>
      </c>
    </row>
    <row r="4" spans="1:19" ht="45.75" customHeight="1" x14ac:dyDescent="0.2">
      <c r="B4" s="72" t="s">
        <v>104</v>
      </c>
      <c r="C4" s="73"/>
      <c r="D4" s="73"/>
      <c r="E4" s="73"/>
      <c r="F4" s="73"/>
      <c r="G4" s="73"/>
      <c r="H4" s="73"/>
      <c r="I4" s="73"/>
      <c r="J4" s="73"/>
      <c r="K4" s="73"/>
      <c r="L4" s="74"/>
      <c r="M4" s="75" t="s">
        <v>30</v>
      </c>
      <c r="N4" s="76"/>
      <c r="O4" s="77"/>
      <c r="P4" s="77"/>
      <c r="Q4" s="77"/>
      <c r="R4" s="77"/>
      <c r="S4" s="78"/>
    </row>
    <row r="5" spans="1:19" ht="45.75" customHeight="1" x14ac:dyDescent="0.2">
      <c r="A5" s="37"/>
      <c r="B5" s="38"/>
      <c r="C5" s="38" t="s">
        <v>31</v>
      </c>
      <c r="D5" s="38" t="s">
        <v>32</v>
      </c>
      <c r="E5" s="38" t="s">
        <v>33</v>
      </c>
      <c r="F5" s="38" t="s">
        <v>34</v>
      </c>
      <c r="G5" s="38" t="s">
        <v>35</v>
      </c>
      <c r="H5" s="38" t="s">
        <v>36</v>
      </c>
      <c r="I5" s="38" t="s">
        <v>37</v>
      </c>
      <c r="J5" s="38" t="s">
        <v>39</v>
      </c>
      <c r="K5" s="38" t="s">
        <v>38</v>
      </c>
      <c r="L5" s="38" t="s">
        <v>40</v>
      </c>
      <c r="M5" s="38" t="s">
        <v>109</v>
      </c>
      <c r="N5" s="38" t="s">
        <v>110</v>
      </c>
      <c r="O5" s="38" t="s">
        <v>108</v>
      </c>
      <c r="P5" s="38" t="s">
        <v>83</v>
      </c>
      <c r="Q5" s="38" t="s">
        <v>84</v>
      </c>
      <c r="R5" s="38" t="s">
        <v>111</v>
      </c>
      <c r="S5" s="38" t="s">
        <v>41</v>
      </c>
    </row>
    <row r="6" spans="1:19" ht="32.25" customHeight="1" x14ac:dyDescent="0.25">
      <c r="A6" s="37"/>
      <c r="B6" s="39" t="s">
        <v>11</v>
      </c>
      <c r="C6" s="42" t="s">
        <v>85</v>
      </c>
      <c r="D6" s="43">
        <v>1</v>
      </c>
      <c r="E6" s="55">
        <v>2.2050000000000001</v>
      </c>
      <c r="F6" s="55">
        <v>0</v>
      </c>
      <c r="G6" s="55">
        <v>0</v>
      </c>
      <c r="H6" s="56">
        <v>3.23</v>
      </c>
      <c r="I6" s="56">
        <v>0</v>
      </c>
      <c r="J6" s="56">
        <v>0</v>
      </c>
      <c r="K6" s="55">
        <v>0</v>
      </c>
      <c r="L6" s="42"/>
      <c r="M6" s="47">
        <v>2.592403143707303</v>
      </c>
      <c r="N6" s="47">
        <v>2.530802243885963</v>
      </c>
      <c r="O6" s="48">
        <f t="shared" ref="O6:O11" si="0">+M6/N6-1</f>
        <v>2.4340463570458049E-2</v>
      </c>
      <c r="P6" s="46">
        <v>78.892330532632016</v>
      </c>
      <c r="Q6" s="46">
        <v>82.655702588062937</v>
      </c>
      <c r="R6" s="48">
        <f t="shared" ref="R6:R11" si="1">+P6/Q6-1</f>
        <v>-4.5530700696922333E-2</v>
      </c>
      <c r="S6" s="54" t="s">
        <v>86</v>
      </c>
    </row>
    <row r="7" spans="1:19" ht="32.25" customHeight="1" x14ac:dyDescent="0.25">
      <c r="A7" s="37"/>
      <c r="B7" s="39" t="s">
        <v>12</v>
      </c>
      <c r="C7" s="42" t="s">
        <v>87</v>
      </c>
      <c r="D7" s="43">
        <v>2</v>
      </c>
      <c r="E7" s="55">
        <v>2.536</v>
      </c>
      <c r="F7" s="55">
        <v>0.68600000000000005</v>
      </c>
      <c r="G7" s="55">
        <v>0</v>
      </c>
      <c r="H7" s="56">
        <v>3.23</v>
      </c>
      <c r="I7" s="56">
        <v>0</v>
      </c>
      <c r="J7" s="56">
        <v>0</v>
      </c>
      <c r="K7" s="55">
        <v>0</v>
      </c>
      <c r="L7" s="42"/>
      <c r="M7" s="47">
        <v>1.848362386971296</v>
      </c>
      <c r="N7" s="47">
        <v>1.6081832658704958</v>
      </c>
      <c r="O7" s="48">
        <f t="shared" si="0"/>
        <v>0.1493481036632931</v>
      </c>
      <c r="P7" s="46">
        <v>91.786429677372098</v>
      </c>
      <c r="Q7" s="46">
        <v>84.840408018857985</v>
      </c>
      <c r="R7" s="48">
        <f t="shared" si="1"/>
        <v>8.1871620147915491E-2</v>
      </c>
      <c r="S7" s="54" t="s">
        <v>86</v>
      </c>
    </row>
    <row r="8" spans="1:19" ht="32.25" customHeight="1" x14ac:dyDescent="0.25">
      <c r="A8" s="37"/>
      <c r="B8" s="39" t="s">
        <v>13</v>
      </c>
      <c r="C8" s="42" t="s">
        <v>88</v>
      </c>
      <c r="D8" s="43">
        <v>2</v>
      </c>
      <c r="E8" s="55">
        <v>0.72699999999999998</v>
      </c>
      <c r="F8" s="55">
        <v>0</v>
      </c>
      <c r="G8" s="55">
        <v>0</v>
      </c>
      <c r="H8" s="56">
        <v>0</v>
      </c>
      <c r="I8" s="56">
        <v>0</v>
      </c>
      <c r="J8" s="56">
        <v>0</v>
      </c>
      <c r="K8" s="55">
        <v>0</v>
      </c>
      <c r="L8" s="42"/>
      <c r="M8" s="47">
        <v>0.72700000000000009</v>
      </c>
      <c r="N8" s="47">
        <v>0.249</v>
      </c>
      <c r="O8" s="48">
        <f t="shared" si="0"/>
        <v>1.9196787148594381</v>
      </c>
      <c r="P8" s="46">
        <v>23.178240929184568</v>
      </c>
      <c r="Q8" s="46">
        <v>7.8587212128817141</v>
      </c>
      <c r="R8" s="48">
        <f t="shared" si="1"/>
        <v>1.9493654630719925</v>
      </c>
      <c r="S8" s="54" t="s">
        <v>86</v>
      </c>
    </row>
    <row r="9" spans="1:19" ht="32.25" customHeight="1" x14ac:dyDescent="0.25">
      <c r="A9" s="37"/>
      <c r="B9" s="39" t="s">
        <v>14</v>
      </c>
      <c r="C9" s="42" t="s">
        <v>89</v>
      </c>
      <c r="D9" s="43">
        <v>3</v>
      </c>
      <c r="E9" s="55">
        <v>2.0529999999999999</v>
      </c>
      <c r="F9" s="55">
        <v>0</v>
      </c>
      <c r="G9" s="55">
        <v>0</v>
      </c>
      <c r="H9" s="56">
        <v>3.23</v>
      </c>
      <c r="I9" s="56">
        <v>0</v>
      </c>
      <c r="J9" s="56">
        <v>0</v>
      </c>
      <c r="K9" s="55">
        <v>0</v>
      </c>
      <c r="L9" s="42"/>
      <c r="M9" s="47">
        <v>2.1518541378924811</v>
      </c>
      <c r="N9" s="47">
        <v>2.1785674654424634</v>
      </c>
      <c r="O9" s="48">
        <f t="shared" si="0"/>
        <v>-1.226187757493058E-2</v>
      </c>
      <c r="P9" s="46">
        <v>256.63350973002662</v>
      </c>
      <c r="Q9" s="46">
        <v>277.88040987869363</v>
      </c>
      <c r="R9" s="48">
        <f t="shared" si="1"/>
        <v>-7.6460590215561286E-2</v>
      </c>
      <c r="S9" s="54" t="s">
        <v>86</v>
      </c>
    </row>
    <row r="10" spans="1:19" ht="32.25" customHeight="1" x14ac:dyDescent="0.25">
      <c r="A10" s="37"/>
      <c r="B10" s="39" t="s">
        <v>15</v>
      </c>
      <c r="C10" s="42" t="s">
        <v>90</v>
      </c>
      <c r="D10" s="43">
        <v>4</v>
      </c>
      <c r="E10" s="55">
        <v>2.1179999999999999</v>
      </c>
      <c r="F10" s="55">
        <v>0.64600000000000002</v>
      </c>
      <c r="G10" s="55">
        <v>0</v>
      </c>
      <c r="H10" s="56">
        <v>3.23</v>
      </c>
      <c r="I10" s="56">
        <v>0</v>
      </c>
      <c r="J10" s="56">
        <v>0</v>
      </c>
      <c r="K10" s="55">
        <v>0</v>
      </c>
      <c r="L10" s="42"/>
      <c r="M10" s="47">
        <v>1.7756398611143493</v>
      </c>
      <c r="N10" s="47">
        <v>1.634361764104177</v>
      </c>
      <c r="O10" s="48">
        <f t="shared" si="0"/>
        <v>8.6442365523406339E-2</v>
      </c>
      <c r="P10" s="46">
        <v>376.74673649322602</v>
      </c>
      <c r="Q10" s="46">
        <v>387.00758569564101</v>
      </c>
      <c r="R10" s="48">
        <f t="shared" si="1"/>
        <v>-2.6513302533776595E-2</v>
      </c>
      <c r="S10" s="54" t="s">
        <v>86</v>
      </c>
    </row>
    <row r="11" spans="1:19" ht="32.25" customHeight="1" x14ac:dyDescent="0.25">
      <c r="A11" s="37"/>
      <c r="B11" s="39" t="s">
        <v>16</v>
      </c>
      <c r="C11" s="42" t="s">
        <v>91</v>
      </c>
      <c r="D11" s="43">
        <v>4</v>
      </c>
      <c r="E11" s="55">
        <v>0.66900000000000004</v>
      </c>
      <c r="F11" s="55">
        <v>0</v>
      </c>
      <c r="G11" s="55">
        <v>0</v>
      </c>
      <c r="H11" s="56">
        <v>0</v>
      </c>
      <c r="I11" s="56">
        <v>0</v>
      </c>
      <c r="J11" s="56">
        <v>0</v>
      </c>
      <c r="K11" s="55">
        <v>0</v>
      </c>
      <c r="L11" s="42"/>
      <c r="M11" s="47">
        <v>0.66900000000000004</v>
      </c>
      <c r="N11" s="47">
        <v>0.18</v>
      </c>
      <c r="O11" s="48">
        <f t="shared" si="0"/>
        <v>2.7166666666666672</v>
      </c>
      <c r="P11" s="46">
        <v>33.899906567831501</v>
      </c>
      <c r="Q11" s="46">
        <v>9.2900929300856596</v>
      </c>
      <c r="R11" s="48">
        <f t="shared" si="1"/>
        <v>2.6490384781887135</v>
      </c>
      <c r="S11" s="54" t="s">
        <v>86</v>
      </c>
    </row>
    <row r="12" spans="1:19" ht="32.25" customHeight="1" x14ac:dyDescent="0.25">
      <c r="A12" s="37"/>
      <c r="B12" s="39" t="s">
        <v>17</v>
      </c>
      <c r="C12" s="42" t="s">
        <v>92</v>
      </c>
      <c r="D12" s="43" t="s">
        <v>93</v>
      </c>
      <c r="E12" s="55">
        <v>2.137</v>
      </c>
      <c r="F12" s="55">
        <v>0.63700000000000001</v>
      </c>
      <c r="G12" s="55">
        <v>0</v>
      </c>
      <c r="H12" s="56">
        <v>15.1</v>
      </c>
      <c r="I12" s="56">
        <v>0</v>
      </c>
      <c r="J12" s="56">
        <v>0</v>
      </c>
      <c r="K12" s="55">
        <v>0</v>
      </c>
      <c r="L12" s="42"/>
      <c r="M12" s="47">
        <v>1.9439786938468193</v>
      </c>
      <c r="N12" s="57" t="s">
        <v>80</v>
      </c>
      <c r="O12" s="57" t="s">
        <v>80</v>
      </c>
      <c r="P12" s="46">
        <v>913.39466128005211</v>
      </c>
      <c r="Q12" s="57"/>
      <c r="R12" s="57" t="s">
        <v>80</v>
      </c>
      <c r="S12" s="54" t="s">
        <v>94</v>
      </c>
    </row>
    <row r="13" spans="1:19" ht="32.25" customHeight="1" x14ac:dyDescent="0.25">
      <c r="A13" s="37"/>
      <c r="B13" s="39" t="s">
        <v>18</v>
      </c>
      <c r="C13" s="42" t="s">
        <v>95</v>
      </c>
      <c r="D13" s="43" t="s">
        <v>93</v>
      </c>
      <c r="E13" s="55">
        <v>1.82</v>
      </c>
      <c r="F13" s="55">
        <v>0.60899999999999999</v>
      </c>
      <c r="G13" s="55">
        <v>0</v>
      </c>
      <c r="H13" s="56">
        <v>56.48</v>
      </c>
      <c r="I13" s="56">
        <v>0</v>
      </c>
      <c r="J13" s="56">
        <v>0</v>
      </c>
      <c r="K13" s="55">
        <v>0</v>
      </c>
      <c r="L13" s="42"/>
      <c r="M13" s="47">
        <v>1.8612261266312795</v>
      </c>
      <c r="N13" s="57" t="s">
        <v>80</v>
      </c>
      <c r="O13" s="57" t="s">
        <v>80</v>
      </c>
      <c r="P13" s="46">
        <v>1333.2968160552609</v>
      </c>
      <c r="Q13" s="57"/>
      <c r="R13" s="57" t="s">
        <v>80</v>
      </c>
      <c r="S13" s="54" t="s">
        <v>94</v>
      </c>
    </row>
    <row r="14" spans="1:19" ht="32.25" customHeight="1" x14ac:dyDescent="0.25">
      <c r="A14" s="37"/>
      <c r="B14" s="39" t="s">
        <v>19</v>
      </c>
      <c r="C14" s="42"/>
      <c r="D14" s="43" t="s">
        <v>93</v>
      </c>
      <c r="E14" s="55">
        <v>1.282</v>
      </c>
      <c r="F14" s="55">
        <v>0.55800000000000005</v>
      </c>
      <c r="G14" s="55">
        <v>0</v>
      </c>
      <c r="H14" s="56">
        <v>176.45</v>
      </c>
      <c r="I14" s="56">
        <v>0</v>
      </c>
      <c r="J14" s="56">
        <v>0</v>
      </c>
      <c r="K14" s="55">
        <v>0</v>
      </c>
      <c r="L14" s="42" t="s">
        <v>107</v>
      </c>
      <c r="M14" s="47">
        <v>1.6334759561705312</v>
      </c>
      <c r="N14" s="47">
        <v>1.4903786436186881</v>
      </c>
      <c r="O14" s="48">
        <f>+M14/N14-1</f>
        <v>9.6014065395085169E-2</v>
      </c>
      <c r="P14" s="46">
        <v>2046.9784470524387</v>
      </c>
      <c r="Q14" s="46">
        <v>1811.7008093639886</v>
      </c>
      <c r="R14" s="48">
        <f>+P14/Q14-1</f>
        <v>0.12986561383225648</v>
      </c>
      <c r="S14" s="54" t="s">
        <v>86</v>
      </c>
    </row>
    <row r="15" spans="1:19" ht="32.25" customHeight="1" x14ac:dyDescent="0.25">
      <c r="A15" s="37"/>
      <c r="B15" s="39" t="s">
        <v>70</v>
      </c>
      <c r="C15" s="42">
        <v>821</v>
      </c>
      <c r="D15" s="43"/>
      <c r="E15" s="55">
        <v>9.8030000000000008</v>
      </c>
      <c r="F15" s="55">
        <v>1.855</v>
      </c>
      <c r="G15" s="55">
        <v>0.66800000000000004</v>
      </c>
      <c r="H15" s="56">
        <v>3.23</v>
      </c>
      <c r="I15" s="56">
        <v>0</v>
      </c>
      <c r="J15" s="56">
        <v>0</v>
      </c>
      <c r="K15" s="55">
        <v>0</v>
      </c>
      <c r="L15" s="42"/>
      <c r="M15" s="47">
        <v>2.4644828213065857</v>
      </c>
      <c r="N15" s="57" t="s">
        <v>80</v>
      </c>
      <c r="O15" s="57" t="s">
        <v>80</v>
      </c>
      <c r="P15" s="46">
        <v>74.999443586720488</v>
      </c>
      <c r="Q15" s="57"/>
      <c r="R15" s="57" t="s">
        <v>80</v>
      </c>
      <c r="S15" s="54" t="s">
        <v>94</v>
      </c>
    </row>
    <row r="16" spans="1:19" ht="32.25" customHeight="1" x14ac:dyDescent="0.25">
      <c r="A16" s="37"/>
      <c r="B16" s="39" t="s">
        <v>71</v>
      </c>
      <c r="C16" s="42">
        <v>831</v>
      </c>
      <c r="D16" s="43"/>
      <c r="E16" s="55">
        <v>8.9079999999999995</v>
      </c>
      <c r="F16" s="55">
        <v>1.724</v>
      </c>
      <c r="G16" s="55">
        <v>0.65100000000000002</v>
      </c>
      <c r="H16" s="56">
        <v>3.23</v>
      </c>
      <c r="I16" s="56">
        <v>0</v>
      </c>
      <c r="J16" s="56">
        <v>0</v>
      </c>
      <c r="K16" s="55">
        <v>0</v>
      </c>
      <c r="L16" s="42"/>
      <c r="M16" s="47">
        <v>1.949837248359068</v>
      </c>
      <c r="N16" s="47">
        <v>1.9965438795797024</v>
      </c>
      <c r="O16" s="48">
        <f t="shared" ref="O16:O24" si="2">+M16/N16-1</f>
        <v>-2.3393741404003965E-2</v>
      </c>
      <c r="P16" s="46">
        <v>913.76632121111618</v>
      </c>
      <c r="Q16" s="46">
        <v>1887.1819341226292</v>
      </c>
      <c r="R16" s="48">
        <f t="shared" ref="R16:R24" si="3">+P16/Q16-1</f>
        <v>-0.51580379999984705</v>
      </c>
      <c r="S16" s="54" t="s">
        <v>86</v>
      </c>
    </row>
    <row r="17" spans="1:19" ht="32.25" customHeight="1" x14ac:dyDescent="0.25">
      <c r="A17" s="37"/>
      <c r="B17" s="39" t="s">
        <v>20</v>
      </c>
      <c r="C17" s="42">
        <v>801</v>
      </c>
      <c r="D17" s="43"/>
      <c r="E17" s="55">
        <v>6.6230000000000002</v>
      </c>
      <c r="F17" s="55">
        <v>1.341</v>
      </c>
      <c r="G17" s="55">
        <v>0.60399999999999998</v>
      </c>
      <c r="H17" s="56">
        <v>13.06</v>
      </c>
      <c r="I17" s="56">
        <v>3.41</v>
      </c>
      <c r="J17" s="56">
        <v>5.19</v>
      </c>
      <c r="K17" s="55">
        <v>0.16400000000000001</v>
      </c>
      <c r="L17" s="42"/>
      <c r="M17" s="47">
        <v>2.2636742311871099</v>
      </c>
      <c r="N17" s="47">
        <v>2.2751658651797237</v>
      </c>
      <c r="O17" s="48">
        <f t="shared" si="2"/>
        <v>-5.0508994392398643E-3</v>
      </c>
      <c r="P17" s="46">
        <v>42.072089039420348</v>
      </c>
      <c r="Q17" s="46">
        <v>32.060465054911575</v>
      </c>
      <c r="R17" s="48">
        <f t="shared" si="3"/>
        <v>0.31227319901197181</v>
      </c>
      <c r="S17" s="54" t="s">
        <v>86</v>
      </c>
    </row>
    <row r="18" spans="1:19" ht="32.25" customHeight="1" x14ac:dyDescent="0.25">
      <c r="A18" s="37"/>
      <c r="B18" s="39" t="s">
        <v>21</v>
      </c>
      <c r="C18" s="42">
        <v>802</v>
      </c>
      <c r="D18" s="43"/>
      <c r="E18" s="55">
        <v>5.4050000000000002</v>
      </c>
      <c r="F18" s="55">
        <v>1.133</v>
      </c>
      <c r="G18" s="55">
        <v>0.57799999999999996</v>
      </c>
      <c r="H18" s="56">
        <v>41.93</v>
      </c>
      <c r="I18" s="56">
        <v>3.5</v>
      </c>
      <c r="J18" s="56">
        <v>6.36</v>
      </c>
      <c r="K18" s="55">
        <v>0.127</v>
      </c>
      <c r="L18" s="42"/>
      <c r="M18" s="47">
        <v>1.9942298719909519</v>
      </c>
      <c r="N18" s="47">
        <v>1.8418580135637872</v>
      </c>
      <c r="O18" s="48">
        <f t="shared" si="2"/>
        <v>8.2727255469786432E-2</v>
      </c>
      <c r="P18" s="46">
        <v>39.164767451166028</v>
      </c>
      <c r="Q18" s="46">
        <v>31.410498367583877</v>
      </c>
      <c r="R18" s="48">
        <f t="shared" si="3"/>
        <v>0.24686870589690102</v>
      </c>
      <c r="S18" s="54" t="s">
        <v>86</v>
      </c>
    </row>
    <row r="19" spans="1:19" ht="32.25" customHeight="1" x14ac:dyDescent="0.25">
      <c r="A19" s="37"/>
      <c r="B19" s="39" t="s">
        <v>22</v>
      </c>
      <c r="C19" s="42">
        <v>803</v>
      </c>
      <c r="D19" s="43"/>
      <c r="E19" s="55">
        <v>3.9529999999999998</v>
      </c>
      <c r="F19" s="55">
        <v>0.89400000000000002</v>
      </c>
      <c r="G19" s="55">
        <v>0.54800000000000004</v>
      </c>
      <c r="H19" s="56">
        <v>92.2</v>
      </c>
      <c r="I19" s="56">
        <v>2.94</v>
      </c>
      <c r="J19" s="56">
        <v>5.96</v>
      </c>
      <c r="K19" s="55">
        <v>8.5999999999999993E-2</v>
      </c>
      <c r="L19" s="42"/>
      <c r="M19" s="47">
        <v>1.4391793018247145</v>
      </c>
      <c r="N19" s="47">
        <v>1.1936206677637278</v>
      </c>
      <c r="O19" s="48">
        <f t="shared" si="2"/>
        <v>0.20572585637365504</v>
      </c>
      <c r="P19" s="46">
        <v>38.446673547601961</v>
      </c>
      <c r="Q19" s="46">
        <v>33.268676157152122</v>
      </c>
      <c r="R19" s="48">
        <f t="shared" si="3"/>
        <v>0.15564182253572079</v>
      </c>
      <c r="S19" s="54" t="s">
        <v>86</v>
      </c>
    </row>
    <row r="20" spans="1:19" ht="32.25" customHeight="1" x14ac:dyDescent="0.25">
      <c r="A20" s="37"/>
      <c r="B20" s="39" t="s">
        <v>60</v>
      </c>
      <c r="C20" s="44">
        <v>761</v>
      </c>
      <c r="D20" s="43">
        <v>8</v>
      </c>
      <c r="E20" s="55">
        <v>3.2349999999999999</v>
      </c>
      <c r="F20" s="55">
        <v>0</v>
      </c>
      <c r="G20" s="55">
        <v>0</v>
      </c>
      <c r="H20" s="56">
        <v>0</v>
      </c>
      <c r="I20" s="56">
        <v>0</v>
      </c>
      <c r="J20" s="56">
        <v>0</v>
      </c>
      <c r="K20" s="55">
        <v>0</v>
      </c>
      <c r="L20" s="44"/>
      <c r="M20" s="47">
        <v>3.2349999999999999</v>
      </c>
      <c r="N20" s="47">
        <v>2.8510000000000004</v>
      </c>
      <c r="O20" s="48">
        <f t="shared" si="2"/>
        <v>0.13468958260259534</v>
      </c>
      <c r="P20" s="46">
        <v>32.35</v>
      </c>
      <c r="Q20" s="46">
        <v>28.509999999999998</v>
      </c>
      <c r="R20" s="48">
        <f t="shared" si="3"/>
        <v>0.13468958260259578</v>
      </c>
      <c r="S20" s="54" t="s">
        <v>86</v>
      </c>
    </row>
    <row r="21" spans="1:19" ht="32.25" customHeight="1" x14ac:dyDescent="0.25">
      <c r="A21" s="37"/>
      <c r="B21" s="39" t="s">
        <v>61</v>
      </c>
      <c r="C21" s="44">
        <v>771</v>
      </c>
      <c r="D21" s="43">
        <v>1</v>
      </c>
      <c r="E21" s="55">
        <v>3.4340000000000002</v>
      </c>
      <c r="F21" s="55">
        <v>0</v>
      </c>
      <c r="G21" s="55">
        <v>0</v>
      </c>
      <c r="H21" s="56">
        <v>0</v>
      </c>
      <c r="I21" s="56">
        <v>0</v>
      </c>
      <c r="J21" s="56">
        <v>0</v>
      </c>
      <c r="K21" s="55">
        <v>0</v>
      </c>
      <c r="L21" s="44"/>
      <c r="M21" s="47">
        <v>3.4340000000000006</v>
      </c>
      <c r="N21" s="47">
        <v>3.2240000000000002</v>
      </c>
      <c r="O21" s="48">
        <f t="shared" si="2"/>
        <v>6.5136476426799206E-2</v>
      </c>
      <c r="P21" s="46">
        <v>34.340000000000003</v>
      </c>
      <c r="Q21" s="46">
        <v>32.24</v>
      </c>
      <c r="R21" s="48">
        <f t="shared" si="3"/>
        <v>6.5136476426798984E-2</v>
      </c>
      <c r="S21" s="54" t="s">
        <v>86</v>
      </c>
    </row>
    <row r="22" spans="1:19" ht="32.25" customHeight="1" x14ac:dyDescent="0.25">
      <c r="A22" s="37"/>
      <c r="B22" s="39" t="s">
        <v>62</v>
      </c>
      <c r="C22" s="44">
        <v>781</v>
      </c>
      <c r="D22" s="43">
        <v>1</v>
      </c>
      <c r="E22" s="55">
        <v>4.53</v>
      </c>
      <c r="F22" s="55">
        <v>0</v>
      </c>
      <c r="G22" s="55">
        <v>0</v>
      </c>
      <c r="H22" s="56">
        <v>0</v>
      </c>
      <c r="I22" s="56">
        <v>0</v>
      </c>
      <c r="J22" s="56">
        <v>0</v>
      </c>
      <c r="K22" s="55">
        <v>0</v>
      </c>
      <c r="L22" s="44"/>
      <c r="M22" s="47">
        <v>4.53</v>
      </c>
      <c r="N22" s="47">
        <v>4.6520000000000001</v>
      </c>
      <c r="O22" s="48">
        <f t="shared" si="2"/>
        <v>-2.622527944969899E-2</v>
      </c>
      <c r="P22" s="46">
        <v>45.300000000000004</v>
      </c>
      <c r="Q22" s="46">
        <v>46.52</v>
      </c>
      <c r="R22" s="48">
        <f t="shared" si="3"/>
        <v>-2.622527944969899E-2</v>
      </c>
      <c r="S22" s="54" t="s">
        <v>86</v>
      </c>
    </row>
    <row r="23" spans="1:19" ht="32.25" customHeight="1" x14ac:dyDescent="0.25">
      <c r="A23" s="37"/>
      <c r="B23" s="39" t="s">
        <v>63</v>
      </c>
      <c r="C23" s="44">
        <v>791</v>
      </c>
      <c r="D23" s="43">
        <v>1</v>
      </c>
      <c r="E23" s="55">
        <v>3.1629999999999998</v>
      </c>
      <c r="F23" s="55">
        <v>0</v>
      </c>
      <c r="G23" s="55">
        <v>0</v>
      </c>
      <c r="H23" s="56">
        <v>0</v>
      </c>
      <c r="I23" s="56">
        <v>0</v>
      </c>
      <c r="J23" s="56">
        <v>0</v>
      </c>
      <c r="K23" s="55">
        <v>0</v>
      </c>
      <c r="L23" s="44"/>
      <c r="M23" s="47">
        <v>3.1630000000000003</v>
      </c>
      <c r="N23" s="47">
        <v>2.6700000000000004</v>
      </c>
      <c r="O23" s="48">
        <f t="shared" si="2"/>
        <v>0.18464419475655425</v>
      </c>
      <c r="P23" s="46">
        <v>31.63</v>
      </c>
      <c r="Q23" s="46">
        <v>26.7</v>
      </c>
      <c r="R23" s="48">
        <f t="shared" si="3"/>
        <v>0.18464419475655425</v>
      </c>
      <c r="S23" s="54" t="s">
        <v>96</v>
      </c>
    </row>
    <row r="24" spans="1:19" ht="32.25" customHeight="1" x14ac:dyDescent="0.25">
      <c r="A24" s="37"/>
      <c r="B24" s="39" t="s">
        <v>23</v>
      </c>
      <c r="C24" s="42">
        <v>811</v>
      </c>
      <c r="D24" s="43"/>
      <c r="E24" s="55">
        <v>24.503</v>
      </c>
      <c r="F24" s="55">
        <v>3.2090000000000001</v>
      </c>
      <c r="G24" s="55">
        <v>2.246</v>
      </c>
      <c r="H24" s="56">
        <v>0</v>
      </c>
      <c r="I24" s="56">
        <v>0</v>
      </c>
      <c r="J24" s="56">
        <v>0</v>
      </c>
      <c r="K24" s="55">
        <v>0</v>
      </c>
      <c r="L24" s="42"/>
      <c r="M24" s="47">
        <v>3.4878765952427613</v>
      </c>
      <c r="N24" s="47">
        <v>3.4036343823749946</v>
      </c>
      <c r="O24" s="48">
        <f t="shared" si="2"/>
        <v>2.4750664555510893E-2</v>
      </c>
      <c r="P24" s="46">
        <v>34.878765952427607</v>
      </c>
      <c r="Q24" s="46">
        <v>34.036343823749945</v>
      </c>
      <c r="R24" s="48">
        <f t="shared" si="3"/>
        <v>2.4750664555510671E-2</v>
      </c>
      <c r="S24" s="54" t="s">
        <v>86</v>
      </c>
    </row>
    <row r="25" spans="1:19" ht="29.25" hidden="1" customHeight="1" x14ac:dyDescent="0.25">
      <c r="A25" s="37"/>
      <c r="B25" s="39" t="s">
        <v>105</v>
      </c>
      <c r="C25" s="42">
        <v>961</v>
      </c>
      <c r="D25" s="43" t="s">
        <v>106</v>
      </c>
      <c r="E25" s="55">
        <v>-0.92200000000000004</v>
      </c>
      <c r="F25" s="55">
        <v>0</v>
      </c>
      <c r="G25" s="55">
        <v>0</v>
      </c>
      <c r="H25" s="56">
        <v>0</v>
      </c>
      <c r="I25" s="56">
        <v>0</v>
      </c>
      <c r="J25" s="56">
        <v>0</v>
      </c>
      <c r="K25" s="55">
        <v>0</v>
      </c>
      <c r="L25" s="42"/>
      <c r="M25" s="57"/>
      <c r="N25" s="57"/>
      <c r="O25" s="58"/>
      <c r="P25" s="46">
        <v>-9.2200000000000006</v>
      </c>
      <c r="Q25" s="46">
        <v>-9.120000000000001</v>
      </c>
      <c r="R25" s="46"/>
      <c r="S25" s="49"/>
    </row>
    <row r="26" spans="1:19" ht="29.25" hidden="1" customHeight="1" x14ac:dyDescent="0.25">
      <c r="A26" s="37"/>
      <c r="B26" s="39" t="s">
        <v>97</v>
      </c>
      <c r="C26" s="42">
        <v>962</v>
      </c>
      <c r="D26" s="43">
        <v>8</v>
      </c>
      <c r="E26" s="55">
        <v>-0.74099999999999999</v>
      </c>
      <c r="F26" s="55">
        <v>0</v>
      </c>
      <c r="G26" s="55">
        <v>0</v>
      </c>
      <c r="H26" s="56">
        <v>0</v>
      </c>
      <c r="I26" s="56">
        <v>0</v>
      </c>
      <c r="J26" s="56">
        <v>0</v>
      </c>
      <c r="K26" s="55">
        <v>0</v>
      </c>
      <c r="L26" s="42"/>
      <c r="M26" s="57"/>
      <c r="N26" s="57"/>
      <c r="O26" s="59"/>
      <c r="P26" s="46">
        <v>-7.41</v>
      </c>
      <c r="Q26" s="46">
        <v>0</v>
      </c>
      <c r="R26" s="46"/>
      <c r="S26" s="49"/>
    </row>
    <row r="27" spans="1:19" ht="29.25" hidden="1" customHeight="1" x14ac:dyDescent="0.25">
      <c r="A27" s="37"/>
      <c r="B27" s="39" t="s">
        <v>98</v>
      </c>
      <c r="C27" s="42">
        <v>971</v>
      </c>
      <c r="D27" s="43"/>
      <c r="E27" s="55">
        <v>-0.92200000000000004</v>
      </c>
      <c r="F27" s="55">
        <v>0</v>
      </c>
      <c r="G27" s="55">
        <v>0</v>
      </c>
      <c r="H27" s="56">
        <v>0</v>
      </c>
      <c r="I27" s="56">
        <v>0</v>
      </c>
      <c r="J27" s="56">
        <v>0</v>
      </c>
      <c r="K27" s="55">
        <v>0.14299999999999999</v>
      </c>
      <c r="L27" s="42"/>
      <c r="M27" s="57"/>
      <c r="N27" s="57"/>
      <c r="O27" s="58"/>
      <c r="P27" s="46">
        <v>-9.1060773362879139</v>
      </c>
      <c r="Q27" s="46">
        <v>-9.0509919082078643</v>
      </c>
      <c r="R27" s="46"/>
      <c r="S27" s="49"/>
    </row>
    <row r="28" spans="1:19" ht="29.25" hidden="1" customHeight="1" x14ac:dyDescent="0.25">
      <c r="A28" s="37"/>
      <c r="B28" s="39" t="s">
        <v>99</v>
      </c>
      <c r="C28" s="42">
        <v>981</v>
      </c>
      <c r="D28" s="43"/>
      <c r="E28" s="55">
        <v>-6.45</v>
      </c>
      <c r="F28" s="55">
        <v>-0.94399999999999995</v>
      </c>
      <c r="G28" s="55">
        <v>-0.121</v>
      </c>
      <c r="H28" s="56">
        <v>0</v>
      </c>
      <c r="I28" s="56">
        <v>0</v>
      </c>
      <c r="J28" s="56">
        <v>0</v>
      </c>
      <c r="K28" s="55">
        <v>0.14299999999999999</v>
      </c>
      <c r="L28" s="42"/>
      <c r="M28" s="57"/>
      <c r="N28" s="57"/>
      <c r="O28" s="58"/>
      <c r="P28" s="46">
        <v>-8.8966659688329557</v>
      </c>
      <c r="Q28" s="46">
        <v>-8.1325582349620547</v>
      </c>
      <c r="R28" s="46"/>
      <c r="S28" s="49"/>
    </row>
    <row r="29" spans="1:19" ht="29.25" hidden="1" customHeight="1" x14ac:dyDescent="0.25">
      <c r="A29" s="37"/>
      <c r="B29" s="39" t="s">
        <v>100</v>
      </c>
      <c r="C29" s="42">
        <v>972</v>
      </c>
      <c r="D29" s="43"/>
      <c r="E29" s="55">
        <v>-0.74099999999999999</v>
      </c>
      <c r="F29" s="55">
        <v>0</v>
      </c>
      <c r="G29" s="55">
        <v>0</v>
      </c>
      <c r="H29" s="56">
        <v>0</v>
      </c>
      <c r="I29" s="56">
        <v>0</v>
      </c>
      <c r="J29" s="56">
        <v>0</v>
      </c>
      <c r="K29" s="55">
        <v>0.121</v>
      </c>
      <c r="L29" s="42"/>
      <c r="M29" s="57"/>
      <c r="N29" s="57"/>
      <c r="O29" s="58"/>
      <c r="P29" s="46">
        <v>-7.3302471916728837</v>
      </c>
      <c r="Q29" s="46">
        <v>-7.2627824242558425</v>
      </c>
      <c r="R29" s="46"/>
      <c r="S29" s="49"/>
    </row>
    <row r="30" spans="1:19" ht="29.25" hidden="1" customHeight="1" x14ac:dyDescent="0.25">
      <c r="A30" s="37"/>
      <c r="B30" s="39" t="s">
        <v>101</v>
      </c>
      <c r="C30" s="42">
        <v>982</v>
      </c>
      <c r="D30" s="43"/>
      <c r="E30" s="55">
        <v>-5.2590000000000003</v>
      </c>
      <c r="F30" s="55">
        <v>-0.73699999999999999</v>
      </c>
      <c r="G30" s="55">
        <v>-9.6000000000000002E-2</v>
      </c>
      <c r="H30" s="56">
        <v>0</v>
      </c>
      <c r="I30" s="56">
        <v>0</v>
      </c>
      <c r="J30" s="56">
        <v>0</v>
      </c>
      <c r="K30" s="55">
        <v>0.121</v>
      </c>
      <c r="L30" s="42"/>
      <c r="M30" s="57"/>
      <c r="N30" s="57"/>
      <c r="O30" s="58"/>
      <c r="P30" s="46">
        <v>-6.9640121813663747</v>
      </c>
      <c r="Q30" s="46">
        <v>-5.6610908400343423</v>
      </c>
      <c r="R30" s="46"/>
      <c r="S30" s="49"/>
    </row>
    <row r="31" spans="1:19" ht="29.25" hidden="1" customHeight="1" x14ac:dyDescent="0.25">
      <c r="A31" s="37"/>
      <c r="B31" s="39" t="s">
        <v>102</v>
      </c>
      <c r="C31" s="42">
        <v>973</v>
      </c>
      <c r="D31" s="43"/>
      <c r="E31" s="55">
        <v>-0.53500000000000003</v>
      </c>
      <c r="F31" s="55">
        <v>0</v>
      </c>
      <c r="G31" s="55">
        <v>0</v>
      </c>
      <c r="H31" s="56">
        <v>6.21</v>
      </c>
      <c r="I31" s="56">
        <v>0</v>
      </c>
      <c r="J31" s="56">
        <v>0</v>
      </c>
      <c r="K31" s="55">
        <v>9.5000000000000001E-2</v>
      </c>
      <c r="L31" s="42"/>
      <c r="M31" s="57"/>
      <c r="N31" s="57"/>
      <c r="O31" s="58"/>
      <c r="P31" s="46">
        <v>-5.310301778449948</v>
      </c>
      <c r="Q31" s="46">
        <v>-5.2222415784983793</v>
      </c>
      <c r="R31" s="46"/>
      <c r="S31" s="49"/>
    </row>
    <row r="32" spans="1:19" ht="29.25" hidden="1" customHeight="1" x14ac:dyDescent="0.25">
      <c r="A32" s="37"/>
      <c r="B32" s="39" t="s">
        <v>103</v>
      </c>
      <c r="C32" s="42">
        <v>983</v>
      </c>
      <c r="D32" s="43"/>
      <c r="E32" s="55">
        <v>-3.927</v>
      </c>
      <c r="F32" s="55">
        <v>-0.497</v>
      </c>
      <c r="G32" s="55">
        <v>-6.7000000000000004E-2</v>
      </c>
      <c r="H32" s="56">
        <v>6.21</v>
      </c>
      <c r="I32" s="56">
        <v>0</v>
      </c>
      <c r="J32" s="56">
        <v>0</v>
      </c>
      <c r="K32" s="55">
        <v>9.5000000000000001E-2</v>
      </c>
      <c r="L32" s="42"/>
      <c r="M32" s="57"/>
      <c r="N32" s="57"/>
      <c r="O32" s="58"/>
      <c r="P32" s="46">
        <v>-5.6715241951914459</v>
      </c>
      <c r="Q32" s="46">
        <v>-4.8391736855175322</v>
      </c>
      <c r="R32" s="46"/>
      <c r="S32" s="49"/>
    </row>
  </sheetData>
  <mergeCells count="2">
    <mergeCell ref="B4:L4"/>
    <mergeCell ref="M4:S4"/>
  </mergeCells>
  <conditionalFormatting sqref="E6:K32">
    <cfRule type="cellIs" dxfId="1" priority="11" stopIfTrue="1" operator="equal">
      <formula>0</formula>
    </cfRule>
    <cfRule type="cellIs" dxfId="0" priority="12" stopIfTrue="1" operator="equal">
      <formula>""</formula>
    </cfRule>
  </conditionalFormatting>
  <pageMargins left="0.25" right="0.25" top="0.75" bottom="0.75" header="0.3" footer="0.3"/>
  <pageSetup paperSize="9" scale="56" orientation="landscape" r:id="rId1"/>
  <headerFooter>
    <oddHeader>&amp;R&amp;D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Detailed Breakdown</vt:lpstr>
      <vt:lpstr>Summary</vt:lpstr>
      <vt:lpstr>'Detailed Breakdown'!Print_Area</vt:lpstr>
      <vt:lpstr>Summary!Print_Area</vt:lpstr>
    </vt:vector>
  </TitlesOfParts>
  <Company>IBERDROLA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Hannah Greaves</cp:lastModifiedBy>
  <cp:lastPrinted>2015-12-14T13:36:41Z</cp:lastPrinted>
  <dcterms:created xsi:type="dcterms:W3CDTF">2012-04-17T13:56:47Z</dcterms:created>
  <dcterms:modified xsi:type="dcterms:W3CDTF">2017-06-07T09:53:45Z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