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h.greaves\Desktop\ENW\Regulatory Information\Use of System Charges\Historical charges\2014-2015\"/>
    </mc:Choice>
  </mc:AlternateContent>
  <bookViews>
    <workbookView xWindow="0" yWindow="0" windowWidth="25200" windowHeight="11985" activeTab="2"/>
  </bookViews>
  <sheets>
    <sheet name="Instructions" sheetId="4" r:id="rId1"/>
    <sheet name="Detailed Breakdown" sheetId="2" r:id="rId2"/>
    <sheet name="Summary" sheetId="3" r:id="rId3"/>
  </sheets>
  <calcPr calcId="152511"/>
</workbook>
</file>

<file path=xl/calcChain.xml><?xml version="1.0" encoding="utf-8"?>
<calcChain xmlns="http://schemas.openxmlformats.org/spreadsheetml/2006/main">
  <c r="O31" i="3" l="1"/>
  <c r="O30" i="3"/>
  <c r="O29" i="3"/>
  <c r="O28" i="3"/>
  <c r="O27" i="3"/>
  <c r="O26" i="3"/>
  <c r="O24" i="3"/>
  <c r="O23" i="3"/>
  <c r="O21" i="3"/>
  <c r="O20" i="3"/>
  <c r="O19" i="3"/>
  <c r="O8" i="3"/>
  <c r="O9" i="3"/>
  <c r="O10" i="3"/>
  <c r="O11" i="3"/>
  <c r="O12" i="3"/>
  <c r="O13" i="3"/>
  <c r="O14" i="3"/>
  <c r="O15" i="3"/>
  <c r="O16" i="3"/>
  <c r="O17" i="3"/>
  <c r="O7" i="3"/>
  <c r="O6" i="3"/>
  <c r="AH27" i="2" l="1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P47" i="2"/>
  <c r="AP46" i="2"/>
  <c r="AP45" i="2"/>
  <c r="AP44" i="2"/>
  <c r="AP43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42" i="2"/>
  <c r="H47" i="2" l="1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I42" i="2" l="1"/>
  <c r="K42" i="2"/>
  <c r="M42" i="2"/>
  <c r="O42" i="2"/>
  <c r="Q42" i="2"/>
  <c r="S42" i="2"/>
  <c r="U42" i="2"/>
  <c r="W42" i="2"/>
  <c r="Y42" i="2"/>
  <c r="AA42" i="2"/>
  <c r="AC42" i="2"/>
  <c r="AE42" i="2"/>
  <c r="AG42" i="2"/>
  <c r="AI42" i="2"/>
  <c r="AK42" i="2"/>
  <c r="AM42" i="2"/>
  <c r="AO42" i="2"/>
  <c r="AQ42" i="2"/>
  <c r="I43" i="2"/>
  <c r="K43" i="2"/>
  <c r="M43" i="2"/>
  <c r="O43" i="2"/>
  <c r="Q43" i="2"/>
  <c r="S43" i="2"/>
  <c r="U43" i="2"/>
  <c r="W43" i="2"/>
  <c r="Y43" i="2"/>
  <c r="AA43" i="2"/>
  <c r="AC43" i="2"/>
  <c r="AE43" i="2"/>
  <c r="AG43" i="2"/>
  <c r="AI43" i="2"/>
  <c r="AK43" i="2"/>
  <c r="AM43" i="2"/>
  <c r="AO43" i="2"/>
  <c r="AQ43" i="2"/>
  <c r="I44" i="2"/>
  <c r="K44" i="2"/>
  <c r="M44" i="2"/>
  <c r="O44" i="2"/>
  <c r="Q44" i="2"/>
  <c r="S44" i="2"/>
  <c r="U44" i="2"/>
  <c r="W44" i="2"/>
  <c r="Y44" i="2"/>
  <c r="AA44" i="2"/>
  <c r="AC44" i="2"/>
  <c r="AE44" i="2"/>
  <c r="AG44" i="2"/>
  <c r="AI44" i="2"/>
  <c r="AK44" i="2"/>
  <c r="AM44" i="2"/>
  <c r="AO44" i="2"/>
  <c r="AQ44" i="2"/>
  <c r="I45" i="2"/>
  <c r="K45" i="2"/>
  <c r="M45" i="2"/>
  <c r="O45" i="2"/>
  <c r="Q45" i="2"/>
  <c r="S45" i="2"/>
  <c r="U45" i="2"/>
  <c r="W45" i="2"/>
  <c r="Y45" i="2"/>
  <c r="AA45" i="2"/>
  <c r="AC45" i="2"/>
  <c r="AE45" i="2"/>
  <c r="AG45" i="2"/>
  <c r="AI45" i="2"/>
  <c r="AK45" i="2"/>
  <c r="AM45" i="2"/>
  <c r="AO45" i="2"/>
  <c r="AQ45" i="2"/>
  <c r="W47" i="2" l="1"/>
  <c r="W46" i="2"/>
  <c r="W41" i="2"/>
  <c r="W40" i="2"/>
  <c r="W39" i="2"/>
  <c r="W38" i="2"/>
  <c r="W37" i="2"/>
  <c r="W36" i="2"/>
  <c r="W35" i="2"/>
  <c r="W34" i="2"/>
  <c r="W33" i="2"/>
  <c r="W32" i="2"/>
  <c r="W31" i="2"/>
  <c r="W30" i="2"/>
  <c r="V27" i="2"/>
  <c r="K47" i="2"/>
  <c r="K46" i="2"/>
  <c r="K41" i="2"/>
  <c r="K40" i="2"/>
  <c r="K39" i="2"/>
  <c r="K38" i="2"/>
  <c r="K37" i="2"/>
  <c r="K36" i="2"/>
  <c r="K35" i="2"/>
  <c r="K34" i="2"/>
  <c r="K33" i="2"/>
  <c r="K32" i="2"/>
  <c r="K31" i="2"/>
  <c r="K30" i="2"/>
  <c r="I47" i="2"/>
  <c r="I46" i="2"/>
  <c r="I41" i="2"/>
  <c r="I40" i="2"/>
  <c r="I39" i="2"/>
  <c r="I38" i="2"/>
  <c r="I37" i="2"/>
  <c r="I36" i="2"/>
  <c r="I35" i="2"/>
  <c r="I34" i="2"/>
  <c r="I33" i="2"/>
  <c r="I32" i="2"/>
  <c r="I31" i="2"/>
  <c r="I30" i="2"/>
  <c r="F49" i="2"/>
  <c r="D49" i="2"/>
  <c r="J49" i="2" l="1"/>
  <c r="V49" i="2"/>
  <c r="H49" i="2"/>
  <c r="AQ47" i="2"/>
  <c r="AO47" i="2"/>
  <c r="AM47" i="2"/>
  <c r="AK47" i="2"/>
  <c r="AI47" i="2"/>
  <c r="AG47" i="2"/>
  <c r="AE47" i="2"/>
  <c r="AC47" i="2"/>
  <c r="AA47" i="2"/>
  <c r="Y47" i="2"/>
  <c r="U47" i="2"/>
  <c r="S47" i="2"/>
  <c r="Q47" i="2"/>
  <c r="O47" i="2"/>
  <c r="M47" i="2"/>
  <c r="AQ46" i="2"/>
  <c r="AO46" i="2"/>
  <c r="AM46" i="2"/>
  <c r="AK46" i="2"/>
  <c r="AI46" i="2"/>
  <c r="AG46" i="2"/>
  <c r="AE46" i="2"/>
  <c r="AC46" i="2"/>
  <c r="AA46" i="2"/>
  <c r="Y46" i="2"/>
  <c r="U46" i="2"/>
  <c r="S46" i="2"/>
  <c r="Q46" i="2"/>
  <c r="O46" i="2"/>
  <c r="M46" i="2"/>
  <c r="AQ41" i="2"/>
  <c r="AO41" i="2"/>
  <c r="AM41" i="2"/>
  <c r="AK41" i="2"/>
  <c r="AI41" i="2"/>
  <c r="AG41" i="2"/>
  <c r="AE41" i="2"/>
  <c r="AC41" i="2"/>
  <c r="AA41" i="2"/>
  <c r="Y41" i="2"/>
  <c r="U41" i="2"/>
  <c r="S41" i="2"/>
  <c r="Q41" i="2"/>
  <c r="O41" i="2"/>
  <c r="M41" i="2"/>
  <c r="AQ40" i="2"/>
  <c r="AO40" i="2"/>
  <c r="AM40" i="2"/>
  <c r="AK40" i="2"/>
  <c r="AI40" i="2"/>
  <c r="AG40" i="2"/>
  <c r="AE40" i="2"/>
  <c r="AC40" i="2"/>
  <c r="AA40" i="2"/>
  <c r="Y40" i="2"/>
  <c r="U40" i="2"/>
  <c r="S40" i="2"/>
  <c r="Q40" i="2"/>
  <c r="O40" i="2"/>
  <c r="M40" i="2"/>
  <c r="AQ39" i="2"/>
  <c r="AO39" i="2"/>
  <c r="AM39" i="2"/>
  <c r="AK39" i="2"/>
  <c r="AI39" i="2"/>
  <c r="AG39" i="2"/>
  <c r="AE39" i="2"/>
  <c r="AC39" i="2"/>
  <c r="AA39" i="2"/>
  <c r="Y39" i="2"/>
  <c r="U39" i="2"/>
  <c r="S39" i="2"/>
  <c r="Q39" i="2"/>
  <c r="O39" i="2"/>
  <c r="M39" i="2"/>
  <c r="AQ38" i="2"/>
  <c r="AO38" i="2"/>
  <c r="AM38" i="2"/>
  <c r="AK38" i="2"/>
  <c r="AI38" i="2"/>
  <c r="AG38" i="2"/>
  <c r="AE38" i="2"/>
  <c r="AC38" i="2"/>
  <c r="AA38" i="2"/>
  <c r="Y38" i="2"/>
  <c r="U38" i="2"/>
  <c r="S38" i="2"/>
  <c r="Q38" i="2"/>
  <c r="O38" i="2"/>
  <c r="M38" i="2"/>
  <c r="AQ37" i="2"/>
  <c r="AO37" i="2"/>
  <c r="AM37" i="2"/>
  <c r="AK37" i="2"/>
  <c r="AI37" i="2"/>
  <c r="AG37" i="2"/>
  <c r="AE37" i="2"/>
  <c r="AC37" i="2"/>
  <c r="AA37" i="2"/>
  <c r="Y37" i="2"/>
  <c r="U37" i="2"/>
  <c r="S37" i="2"/>
  <c r="Q37" i="2"/>
  <c r="O37" i="2"/>
  <c r="M37" i="2"/>
  <c r="AQ36" i="2"/>
  <c r="AO36" i="2"/>
  <c r="AM36" i="2"/>
  <c r="AK36" i="2"/>
  <c r="AI36" i="2"/>
  <c r="AG36" i="2"/>
  <c r="AE36" i="2"/>
  <c r="AC36" i="2"/>
  <c r="AA36" i="2"/>
  <c r="Y36" i="2"/>
  <c r="U36" i="2"/>
  <c r="S36" i="2"/>
  <c r="Q36" i="2"/>
  <c r="O36" i="2"/>
  <c r="M36" i="2"/>
  <c r="AQ35" i="2"/>
  <c r="AO35" i="2"/>
  <c r="AM35" i="2"/>
  <c r="AK35" i="2"/>
  <c r="AI35" i="2"/>
  <c r="AG35" i="2"/>
  <c r="AE35" i="2"/>
  <c r="AC35" i="2"/>
  <c r="AA35" i="2"/>
  <c r="Y35" i="2"/>
  <c r="U35" i="2"/>
  <c r="S35" i="2"/>
  <c r="Q35" i="2"/>
  <c r="O35" i="2"/>
  <c r="M35" i="2"/>
  <c r="AQ34" i="2"/>
  <c r="AO34" i="2"/>
  <c r="AM34" i="2"/>
  <c r="AK34" i="2"/>
  <c r="AI34" i="2"/>
  <c r="AG34" i="2"/>
  <c r="AE34" i="2"/>
  <c r="AC34" i="2"/>
  <c r="AA34" i="2"/>
  <c r="Y34" i="2"/>
  <c r="U34" i="2"/>
  <c r="S34" i="2"/>
  <c r="Q34" i="2"/>
  <c r="O34" i="2"/>
  <c r="M34" i="2"/>
  <c r="AQ33" i="2"/>
  <c r="AO33" i="2"/>
  <c r="AM33" i="2"/>
  <c r="AK33" i="2"/>
  <c r="AI33" i="2"/>
  <c r="AG33" i="2"/>
  <c r="AE33" i="2"/>
  <c r="AC33" i="2"/>
  <c r="AA33" i="2"/>
  <c r="Y33" i="2"/>
  <c r="U33" i="2"/>
  <c r="S33" i="2"/>
  <c r="Q33" i="2"/>
  <c r="O33" i="2"/>
  <c r="M33" i="2"/>
  <c r="AQ32" i="2"/>
  <c r="AO32" i="2"/>
  <c r="AM32" i="2"/>
  <c r="AK32" i="2"/>
  <c r="AI32" i="2"/>
  <c r="AG32" i="2"/>
  <c r="AE32" i="2"/>
  <c r="AC32" i="2"/>
  <c r="AA32" i="2"/>
  <c r="Y32" i="2"/>
  <c r="U32" i="2"/>
  <c r="S32" i="2"/>
  <c r="Q32" i="2"/>
  <c r="O32" i="2"/>
  <c r="M32" i="2"/>
  <c r="AQ31" i="2"/>
  <c r="AO31" i="2"/>
  <c r="AM31" i="2"/>
  <c r="AK31" i="2"/>
  <c r="AI31" i="2"/>
  <c r="AG31" i="2"/>
  <c r="AE31" i="2"/>
  <c r="AC31" i="2"/>
  <c r="AA31" i="2"/>
  <c r="Y31" i="2"/>
  <c r="U31" i="2"/>
  <c r="S31" i="2"/>
  <c r="Q31" i="2"/>
  <c r="O31" i="2"/>
  <c r="M31" i="2"/>
  <c r="AQ30" i="2"/>
  <c r="AO30" i="2"/>
  <c r="AM30" i="2"/>
  <c r="AK30" i="2"/>
  <c r="AI30" i="2"/>
  <c r="AG30" i="2"/>
  <c r="AE30" i="2"/>
  <c r="AC30" i="2"/>
  <c r="AA30" i="2"/>
  <c r="Y30" i="2"/>
  <c r="U30" i="2"/>
  <c r="S30" i="2"/>
  <c r="Q30" i="2"/>
  <c r="O30" i="2"/>
  <c r="M30" i="2"/>
  <c r="AP27" i="2"/>
  <c r="AN27" i="2"/>
  <c r="AL27" i="2"/>
  <c r="AJ27" i="2"/>
  <c r="AF27" i="2"/>
  <c r="AD27" i="2"/>
  <c r="AB27" i="2"/>
  <c r="Z27" i="2"/>
  <c r="X27" i="2"/>
  <c r="R27" i="2"/>
  <c r="P27" i="2"/>
  <c r="N27" i="2"/>
  <c r="N49" i="2" l="1"/>
  <c r="X49" i="2"/>
  <c r="AF49" i="2"/>
  <c r="AN49" i="2"/>
  <c r="R49" i="2"/>
  <c r="AB49" i="2"/>
  <c r="AJ49" i="2"/>
  <c r="AH49" i="2"/>
  <c r="AL49" i="2"/>
  <c r="L49" i="2"/>
  <c r="Z49" i="2"/>
  <c r="AD49" i="2"/>
  <c r="AP49" i="2"/>
  <c r="T49" i="2"/>
  <c r="P49" i="2"/>
</calcChain>
</file>

<file path=xl/sharedStrings.xml><?xml version="1.0" encoding="utf-8"?>
<sst xmlns="http://schemas.openxmlformats.org/spreadsheetml/2006/main" count="292" uniqueCount="111">
  <si>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</si>
  <si>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</si>
  <si>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</si>
  <si>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</si>
  <si>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</si>
  <si>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</si>
  <si>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1069: Peaking probabailities</t>
  </si>
  <si>
    <t>Table 1092: power factor</t>
  </si>
  <si>
    <t>Table 1053: volumes and mpans etc forecast</t>
  </si>
  <si>
    <t>Table 1076: allowed revenue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</si>
  <si>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</si>
  <si>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</si>
  <si>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</si>
  <si>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</si>
  <si>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</si>
  <si>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</si>
  <si>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</si>
  <si>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</si>
  <si>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</si>
  <si>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</si>
  <si>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</si>
  <si>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</si>
  <si>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</si>
  <si>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</si>
  <si>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</si>
  <si>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HV Sub HH Metered</t>
  </si>
  <si>
    <t>LV UMS (Pseudo HH Metered)</t>
  </si>
  <si>
    <t>Step Gradient</t>
  </si>
  <si>
    <t>Comment</t>
  </si>
  <si>
    <t>No Change</t>
  </si>
  <si>
    <t>Table 1022 - 1028: service model inputs</t>
  </si>
  <si>
    <t>Table 1017 - diversity allowance</t>
  </si>
  <si>
    <t>Table 1037 - LDNO discounts</t>
  </si>
  <si>
    <t>Update to reflect latest data</t>
  </si>
  <si>
    <t>Update to reflect latest data and the three year rolling average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</si>
  <si>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</si>
  <si>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</si>
  <si>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</si>
  <si>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</si>
  <si>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</si>
  <si>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</si>
  <si>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</si>
  <si>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</si>
  <si>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</si>
  <si>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</si>
  <si>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</si>
  <si>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</si>
  <si>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</si>
  <si>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</si>
  <si>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</si>
  <si>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</si>
  <si>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Generation NHH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</si>
  <si>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</si>
  <si>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</si>
  <si>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</si>
  <si>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</si>
  <si>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</si>
  <si>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</si>
  <si>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</si>
  <si>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HV Sub Generation Non-Intermittent</t>
  </si>
  <si>
    <t>HV Sub Generation Intermittent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</si>
  <si>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</si>
  <si>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</si>
  <si>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</si>
  <si>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</si>
  <si>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</si>
  <si>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</si>
  <si>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</si>
  <si>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</si>
  <si>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</si>
  <si>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</si>
  <si>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</si>
  <si>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</si>
  <si>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</si>
  <si>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</si>
  <si>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</si>
  <si>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</si>
  <si>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</si>
  <si>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</si>
  <si>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NHH UMS category A</t>
  </si>
  <si>
    <t>NHH UMS category B</t>
  </si>
  <si>
    <t>NHH UMS category C</t>
  </si>
  <si>
    <t>NHH UMS category D</t>
  </si>
  <si>
    <t/>
  </si>
  <si>
    <t>5-8</t>
  </si>
  <si>
    <t>DNO : Electricity North West</t>
  </si>
  <si>
    <t>011, 041, 441, 511</t>
  </si>
  <si>
    <t xml:space="preserve">031, 051, 061, 451, 531 </t>
  </si>
  <si>
    <t>081, 581</t>
  </si>
  <si>
    <t>131, 191, 631</t>
  </si>
  <si>
    <t>161, 171, 661</t>
  </si>
  <si>
    <t>091, 591</t>
  </si>
  <si>
    <t>241, 431, 481, 751</t>
  </si>
  <si>
    <t>242, 432, 482, 752</t>
  </si>
  <si>
    <t>483, 753</t>
  </si>
  <si>
    <t>974</t>
  </si>
  <si>
    <t>984</t>
  </si>
  <si>
    <t>Changes to Allowed Revenue</t>
  </si>
  <si>
    <t>BLANK</t>
  </si>
  <si>
    <t>Updated to represent the latest business expectations.</t>
  </si>
  <si>
    <t>Allowed Revenue updated with latest view.</t>
  </si>
  <si>
    <t>Preserved tariff with no customers</t>
  </si>
  <si>
    <t>Table 1061/1062/1064: TPR data</t>
  </si>
  <si>
    <t>Table 1066/1068 - annual hours in time bands</t>
  </si>
  <si>
    <t>ALL ENW's CDCM CHARGES - Effective from APR 2014 - Final LV/HV Charges</t>
  </si>
  <si>
    <t>721</t>
  </si>
  <si>
    <t>Changes to Load Characteristics (Coincidence Factor) and Allowed Revenue</t>
  </si>
  <si>
    <t>Changes to TPR Data, Peaking Probabilities and Allowed Revenue</t>
  </si>
  <si>
    <t>Changes to Load Characteristics and Allowed Revenue</t>
  </si>
  <si>
    <t>No customers</t>
  </si>
  <si>
    <t>Updated with data which we gave 15 months notice of in December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</si>
</sst>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%"/>
    <numFmt numFmtId="165" formatCode="0.000"/>
    <numFmt numFmtId="166" formatCode="0.000%"/>
    <numFmt numFmtId="167" formatCode="0.0000"/>
    <numFmt numFmtId="168" formatCode="_(?,???,??0.000_);[Red]\(?,???,??0.000\);_(?,???,???.???_)"/>
    <numFmt numFmtId="169" formatCode="_(?,???,??0.00_);[Red]\(?,???,??0.00\);_(?,???,???.??_)"/>
    <numFmt numFmtId="170" formatCode="#,##0.00;[Red]\(#,##0.00\)"/>
    <numFmt numFmtId="171" formatCode="&quot;£&quot;#,##0.00;[Red]\(&quot;£&quot;#,##0.00\)"/>
    <numFmt numFmtId="172" formatCode="#,##0.000;[Red]\(#,##0.000\)"/>
    <numFmt numFmtId="173" formatCode="0.0%;[Red]\(0.0%\)"/>
  </numFmts>
  <fonts count="23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8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0" borderId="0" xfId="1" applyFont="1"/>
    <xf numFmtId="0" fontId="4" fillId="3" borderId="0" xfId="1" applyFont="1" applyFill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164" fontId="2" fillId="4" borderId="1" xfId="2" applyNumberFormat="1" applyFont="1" applyFill="1" applyBorder="1" applyAlignment="1">
      <alignment horizontal="center" vertical="center"/>
    </xf>
    <xf numFmtId="165" fontId="2" fillId="4" borderId="2" xfId="2" applyNumberFormat="1" applyFont="1" applyFill="1" applyBorder="1"/>
    <xf numFmtId="164" fontId="2" fillId="4" borderId="5" xfId="2" applyNumberFormat="1" applyFont="1" applyFill="1" applyBorder="1" applyAlignment="1">
      <alignment horizontal="center" vertical="center"/>
    </xf>
    <xf numFmtId="165" fontId="2" fillId="4" borderId="6" xfId="2" applyNumberFormat="1" applyFont="1" applyFill="1" applyBorder="1"/>
    <xf numFmtId="164" fontId="2" fillId="4" borderId="3" xfId="2" applyNumberFormat="1" applyFont="1" applyFill="1" applyBorder="1" applyAlignment="1">
      <alignment horizontal="center" vertical="center"/>
    </xf>
    <xf numFmtId="165" fontId="2" fillId="4" borderId="4" xfId="2" applyNumberFormat="1" applyFont="1" applyFill="1" applyBorder="1"/>
    <xf numFmtId="0" fontId="5" fillId="3" borderId="0" xfId="2" applyFont="1" applyFill="1" applyAlignment="1">
      <alignment horizontal="center" vertical="center"/>
    </xf>
    <xf numFmtId="165" fontId="2" fillId="6" borderId="2" xfId="2" applyNumberFormat="1" applyFont="1" applyFill="1" applyBorder="1" applyAlignment="1">
      <alignment horizontal="center" vertical="center"/>
    </xf>
    <xf numFmtId="166" fontId="2" fillId="6" borderId="1" xfId="2" applyNumberFormat="1" applyFont="1" applyFill="1" applyBorder="1" applyAlignment="1">
      <alignment horizontal="center" vertical="center"/>
    </xf>
    <xf numFmtId="165" fontId="2" fillId="6" borderId="6" xfId="2" applyNumberFormat="1" applyFont="1" applyFill="1" applyBorder="1" applyAlignment="1">
      <alignment horizontal="center" vertical="center"/>
    </xf>
    <xf numFmtId="166" fontId="2" fillId="6" borderId="5" xfId="2" applyNumberFormat="1" applyFont="1" applyFill="1" applyBorder="1" applyAlignment="1">
      <alignment horizontal="center" vertical="center"/>
    </xf>
    <xf numFmtId="165" fontId="2" fillId="6" borderId="4" xfId="2" applyNumberFormat="1" applyFont="1" applyFill="1" applyBorder="1" applyAlignment="1">
      <alignment horizontal="center" vertical="center"/>
    </xf>
    <xf numFmtId="166" fontId="2" fillId="6" borderId="3" xfId="2" applyNumberFormat="1" applyFont="1" applyFill="1" applyBorder="1" applyAlignment="1">
      <alignment horizontal="center" vertical="center"/>
    </xf>
    <xf numFmtId="166" fontId="2" fillId="0" borderId="0" xfId="1" applyNumberFormat="1" applyFont="1"/>
    <xf numFmtId="0" fontId="3" fillId="2" borderId="7" xfId="2" applyFont="1" applyFill="1" applyBorder="1" applyAlignment="1">
      <alignment vertical="center"/>
    </xf>
    <xf numFmtId="0" fontId="2" fillId="0" borderId="8" xfId="1" applyFont="1" applyBorder="1"/>
    <xf numFmtId="166" fontId="2" fillId="7" borderId="1" xfId="2" applyNumberFormat="1" applyFont="1" applyFill="1" applyBorder="1" applyAlignment="1">
      <alignment horizontal="center" vertical="center"/>
    </xf>
    <xf numFmtId="166" fontId="2" fillId="7" borderId="5" xfId="2" applyNumberFormat="1" applyFont="1" applyFill="1" applyBorder="1" applyAlignment="1">
      <alignment horizontal="center" vertical="center"/>
    </xf>
    <xf numFmtId="166" fontId="2" fillId="7" borderId="3" xfId="2" applyNumberFormat="1" applyFont="1" applyFill="1" applyBorder="1" applyAlignment="1">
      <alignment horizontal="center" vertical="center"/>
    </xf>
    <xf numFmtId="166" fontId="2" fillId="14" borderId="1" xfId="2" applyNumberFormat="1" applyFont="1" applyFill="1" applyBorder="1" applyAlignment="1">
      <alignment horizontal="center" vertical="center"/>
    </xf>
    <xf numFmtId="165" fontId="2" fillId="14" borderId="2" xfId="2" applyNumberFormat="1" applyFont="1" applyFill="1" applyBorder="1" applyAlignment="1">
      <alignment horizontal="center" vertical="center"/>
    </xf>
    <xf numFmtId="166" fontId="2" fillId="14" borderId="5" xfId="2" applyNumberFormat="1" applyFont="1" applyFill="1" applyBorder="1" applyAlignment="1">
      <alignment horizontal="center" vertical="center"/>
    </xf>
    <xf numFmtId="165" fontId="2" fillId="14" borderId="6" xfId="2" applyNumberFormat="1" applyFont="1" applyFill="1" applyBorder="1" applyAlignment="1">
      <alignment horizontal="center" vertical="center"/>
    </xf>
    <xf numFmtId="166" fontId="2" fillId="14" borderId="3" xfId="2" applyNumberFormat="1" applyFont="1" applyFill="1" applyBorder="1" applyAlignment="1">
      <alignment horizontal="center" vertical="center"/>
    </xf>
    <xf numFmtId="165" fontId="2" fillId="14" borderId="4" xfId="2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6" applyFont="1" applyAlignment="1" applyProtection="1"/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8" fillId="0" borderId="0" xfId="0" applyFont="1"/>
    <xf numFmtId="0" fontId="11" fillId="0" borderId="0" xfId="2" applyFont="1" applyFill="1" applyBorder="1" applyAlignment="1">
      <alignment vertical="center"/>
    </xf>
    <xf numFmtId="0" fontId="16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20" fillId="0" borderId="0" xfId="2" applyFont="1" applyFill="1" applyBorder="1" applyAlignment="1">
      <alignment horizontal="center" vertical="center"/>
    </xf>
    <xf numFmtId="0" fontId="21" fillId="2" borderId="12" xfId="2" applyFont="1" applyFill="1" applyBorder="1" applyAlignment="1">
      <alignment horizontal="center" vertical="center" wrapText="1"/>
    </xf>
    <xf numFmtId="0" fontId="21" fillId="2" borderId="13" xfId="2" applyFont="1" applyFill="1" applyBorder="1" applyAlignment="1" applyProtection="1">
      <alignment vertical="center" wrapText="1"/>
      <protection locked="0"/>
    </xf>
    <xf numFmtId="167" fontId="14" fillId="11" borderId="13" xfId="2" applyNumberFormat="1" applyFont="1" applyFill="1" applyBorder="1" applyAlignment="1" applyProtection="1">
      <alignment horizontal="center" vertical="center"/>
      <protection locked="0"/>
    </xf>
    <xf numFmtId="168" fontId="11" fillId="10" borderId="13" xfId="2" applyNumberFormat="1" applyFont="1" applyFill="1" applyBorder="1" applyAlignment="1" applyProtection="1">
      <alignment horizontal="center" vertical="center"/>
      <protection locked="0"/>
    </xf>
    <xf numFmtId="0" fontId="11" fillId="12" borderId="13" xfId="2" applyNumberFormat="1" applyFont="1" applyFill="1" applyBorder="1" applyAlignment="1" applyProtection="1">
      <alignment horizontal="center" vertical="center"/>
      <protection locked="0"/>
    </xf>
    <xf numFmtId="169" fontId="11" fillId="12" borderId="13" xfId="2" applyNumberFormat="1" applyFont="1" applyFill="1" applyBorder="1" applyAlignment="1" applyProtection="1">
      <alignment horizontal="center" vertical="center"/>
      <protection locked="0"/>
    </xf>
    <xf numFmtId="0" fontId="21" fillId="2" borderId="7" xfId="2" applyFont="1" applyFill="1" applyBorder="1" applyAlignment="1" applyProtection="1">
      <alignment vertical="center" wrapText="1"/>
      <protection locked="0"/>
    </xf>
    <xf numFmtId="172" fontId="11" fillId="10" borderId="7" xfId="2" applyNumberFormat="1" applyFont="1" applyFill="1" applyBorder="1" applyAlignment="1" applyProtection="1">
      <alignment horizontal="center" vertical="center"/>
      <protection locked="0"/>
    </xf>
    <xf numFmtId="0" fontId="11" fillId="12" borderId="7" xfId="2" applyNumberFormat="1" applyFont="1" applyFill="1" applyBorder="1" applyAlignment="1" applyProtection="1">
      <alignment horizontal="center" vertical="center"/>
      <protection locked="0"/>
    </xf>
    <xf numFmtId="169" fontId="11" fillId="12" borderId="7" xfId="2" applyNumberFormat="1" applyFont="1" applyFill="1" applyBorder="1" applyAlignment="1" applyProtection="1">
      <alignment horizontal="center" vertical="center"/>
      <protection locked="0"/>
    </xf>
    <xf numFmtId="168" fontId="11" fillId="10" borderId="7" xfId="2" applyNumberFormat="1" applyFont="1" applyFill="1" applyBorder="1" applyAlignment="1" applyProtection="1">
      <alignment horizontal="center" vertical="center"/>
      <protection locked="0"/>
    </xf>
    <xf numFmtId="170" fontId="15" fillId="4" borderId="14" xfId="2" applyNumberFormat="1" applyFont="1" applyFill="1" applyBorder="1" applyAlignment="1" applyProtection="1">
      <alignment horizontal="center" vertical="center" wrapText="1"/>
      <protection locked="0"/>
    </xf>
    <xf numFmtId="164" fontId="15" fillId="4" borderId="14" xfId="3" applyNumberFormat="1" applyFont="1" applyFill="1" applyBorder="1" applyAlignment="1" applyProtection="1">
      <alignment horizontal="center" vertical="center" wrapText="1"/>
      <protection locked="0"/>
    </xf>
    <xf numFmtId="0" fontId="11" fillId="10" borderId="7" xfId="2" applyNumberFormat="1" applyFont="1" applyFill="1" applyBorder="1" applyAlignment="1" applyProtection="1">
      <alignment horizontal="center" vertical="center"/>
      <protection locked="0"/>
    </xf>
    <xf numFmtId="0" fontId="15" fillId="4" borderId="14" xfId="2" applyFont="1" applyFill="1" applyBorder="1" applyAlignment="1" applyProtection="1">
      <alignment horizontal="center" vertical="center" wrapText="1"/>
      <protection locked="0"/>
    </xf>
    <xf numFmtId="170" fontId="15" fillId="4" borderId="16" xfId="2" applyNumberFormat="1" applyFont="1" applyFill="1" applyBorder="1" applyAlignment="1" applyProtection="1">
      <alignment horizontal="center" vertical="center" wrapText="1"/>
      <protection locked="0"/>
    </xf>
    <xf numFmtId="170" fontId="15" fillId="4" borderId="17" xfId="2" applyNumberFormat="1" applyFont="1" applyFill="1" applyBorder="1" applyAlignment="1" applyProtection="1">
      <alignment horizontal="center" vertical="center" wrapText="1"/>
      <protection locked="0"/>
    </xf>
    <xf numFmtId="164" fontId="15" fillId="4" borderId="17" xfId="3" applyNumberFormat="1" applyFont="1" applyFill="1" applyBorder="1" applyAlignment="1" applyProtection="1">
      <alignment horizontal="center" vertical="center" wrapText="1"/>
      <protection locked="0"/>
    </xf>
    <xf numFmtId="168" fontId="11" fillId="13" borderId="15" xfId="2" applyNumberFormat="1" applyFont="1" applyFill="1" applyBorder="1" applyAlignment="1">
      <alignment horizontal="center" vertical="center"/>
    </xf>
    <xf numFmtId="168" fontId="11" fillId="13" borderId="9" xfId="2" applyNumberFormat="1" applyFont="1" applyFill="1" applyBorder="1" applyAlignment="1">
      <alignment horizontal="center" vertical="center"/>
    </xf>
    <xf numFmtId="49" fontId="15" fillId="13" borderId="7" xfId="2" applyNumberFormat="1" applyFont="1" applyFill="1" applyBorder="1" applyAlignment="1" applyProtection="1">
      <alignment horizontal="center" vertical="center" wrapText="1"/>
      <protection locked="0"/>
    </xf>
    <xf numFmtId="0" fontId="11" fillId="13" borderId="9" xfId="2" applyNumberFormat="1" applyFont="1" applyFill="1" applyBorder="1" applyAlignment="1">
      <alignment horizontal="center" vertical="center"/>
    </xf>
    <xf numFmtId="9" fontId="2" fillId="0" borderId="0" xfId="3" applyFont="1"/>
    <xf numFmtId="0" fontId="22" fillId="0" borderId="0" xfId="4" applyFont="1" applyAlignment="1">
      <alignment vertical="center"/>
    </xf>
    <xf numFmtId="165" fontId="11" fillId="10" borderId="13" xfId="2" applyNumberFormat="1" applyFont="1" applyFill="1" applyBorder="1" applyAlignment="1" applyProtection="1">
      <alignment horizontal="center" vertical="center"/>
      <protection locked="0"/>
    </xf>
    <xf numFmtId="49" fontId="0" fillId="4" borderId="7" xfId="0" applyNumberFormat="1" applyFill="1" applyBorder="1" applyAlignment="1" applyProtection="1">
      <alignment horizontal="center" vertical="center" wrapText="1"/>
      <protection locked="0"/>
    </xf>
    <xf numFmtId="49" fontId="0" fillId="5" borderId="7" xfId="0" applyNumberFormat="1" applyFill="1" applyBorder="1" applyAlignment="1">
      <alignment horizontal="left" vertical="center" wrapText="1"/>
    </xf>
    <xf numFmtId="0" fontId="0" fillId="4" borderId="7" xfId="0" applyNumberFormat="1" applyFill="1" applyBorder="1" applyAlignment="1" applyProtection="1">
      <alignment horizontal="center" vertical="center" wrapText="1"/>
      <protection locked="0"/>
    </xf>
    <xf numFmtId="170" fontId="15" fillId="4" borderId="18" xfId="2" applyNumberFormat="1" applyFont="1" applyFill="1" applyBorder="1" applyAlignment="1" applyProtection="1">
      <alignment horizontal="center" vertical="center" wrapText="1"/>
      <protection locked="0"/>
    </xf>
    <xf numFmtId="170" fontId="15" fillId="4" borderId="15" xfId="2" applyNumberFormat="1" applyFont="1" applyFill="1" applyBorder="1" applyAlignment="1" applyProtection="1">
      <alignment horizontal="center" vertical="center" wrapText="1"/>
      <protection locked="0"/>
    </xf>
    <xf numFmtId="170" fontId="15" fillId="4" borderId="19" xfId="2" applyNumberFormat="1" applyFont="1" applyFill="1" applyBorder="1" applyAlignment="1" applyProtection="1">
      <alignment horizontal="center" vertical="center" wrapText="1"/>
      <protection locked="0"/>
    </xf>
    <xf numFmtId="173" fontId="15" fillId="4" borderId="16" xfId="2" applyNumberFormat="1" applyFont="1" applyFill="1" applyBorder="1" applyAlignment="1" applyProtection="1">
      <alignment horizontal="center" vertical="center" wrapText="1"/>
      <protection locked="0"/>
    </xf>
    <xf numFmtId="173" fontId="15" fillId="4" borderId="14" xfId="2" applyNumberFormat="1" applyFont="1" applyFill="1" applyBorder="1" applyAlignment="1" applyProtection="1">
      <alignment horizontal="center" vertical="center" wrapText="1"/>
      <protection locked="0"/>
    </xf>
    <xf numFmtId="171" fontId="15" fillId="4" borderId="11" xfId="2" applyNumberFormat="1" applyFont="1" applyFill="1" applyBorder="1" applyAlignment="1" applyProtection="1">
      <alignment horizontal="center" vertical="center" wrapText="1"/>
      <protection locked="0"/>
    </xf>
    <xf numFmtId="171" fontId="15" fillId="4" borderId="20" xfId="2" applyNumberFormat="1" applyFont="1" applyFill="1" applyBorder="1" applyAlignment="1" applyProtection="1">
      <alignment horizontal="center" vertical="center" wrapText="1"/>
      <protection locked="0"/>
    </xf>
    <xf numFmtId="171" fontId="15" fillId="4" borderId="21" xfId="2" applyNumberFormat="1" applyFont="1" applyFill="1" applyBorder="1" applyAlignment="1" applyProtection="1">
      <alignment horizontal="center" vertical="center" wrapText="1"/>
      <protection locked="0"/>
    </xf>
    <xf numFmtId="0" fontId="15" fillId="4" borderId="16" xfId="2" applyFont="1" applyFill="1" applyBorder="1" applyAlignment="1" applyProtection="1">
      <alignment horizontal="center" vertical="center" wrapText="1"/>
      <protection locked="0"/>
    </xf>
    <xf numFmtId="0" fontId="15" fillId="13" borderId="14" xfId="2" applyFont="1" applyFill="1" applyBorder="1" applyAlignment="1" applyProtection="1">
      <alignment horizontal="center" vertical="center" wrapText="1"/>
      <protection locked="0"/>
    </xf>
    <xf numFmtId="0" fontId="15" fillId="13" borderId="17" xfId="2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164" fontId="2" fillId="14" borderId="9" xfId="1" applyNumberFormat="1" applyFont="1" applyFill="1" applyBorder="1" applyAlignment="1">
      <alignment horizontal="center" vertical="center" wrapText="1"/>
    </xf>
    <xf numFmtId="164" fontId="2" fillId="14" borderId="10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49" fontId="17" fillId="8" borderId="9" xfId="5" applyNumberFormat="1" applyFont="1" applyFill="1" applyBorder="1" applyAlignment="1">
      <alignment horizontal="center" vertical="center" wrapText="1"/>
    </xf>
    <xf numFmtId="49" fontId="17" fillId="8" borderId="11" xfId="5" applyNumberFormat="1" applyFont="1" applyFill="1" applyBorder="1" applyAlignment="1">
      <alignment horizontal="center" vertical="center" wrapText="1"/>
    </xf>
    <xf numFmtId="49" fontId="17" fillId="8" borderId="10" xfId="5" applyNumberFormat="1" applyFont="1" applyFill="1" applyBorder="1" applyAlignment="1">
      <alignment horizontal="center" vertical="center" wrapText="1"/>
    </xf>
    <xf numFmtId="0" fontId="18" fillId="9" borderId="9" xfId="2" applyFont="1" applyFill="1" applyBorder="1" applyAlignment="1">
      <alignment horizontal="center" vertical="center"/>
    </xf>
    <xf numFmtId="0" fontId="18" fillId="9" borderId="11" xfId="2" applyFont="1" applyFill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9" fillId="0" borderId="10" xfId="2" applyFont="1" applyBorder="1" applyAlignment="1">
      <alignment horizontal="center" vertical="center"/>
    </xf>
  </cellXfs>
  <cellStyles count="7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_Copy of WSC - CDCM Volatility YOY National - Updated Mar 11" xfId="1"/>
    <cellStyle name="Percent" xfId="3" builtinId="5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Electricity North West 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21"/>
  <sheetViews>
    <sheetView showGridLines="0" workbookViewId="0"/>
  </sheetViews>
  <sheetFormatPr defaultRowHeight="12.75" x14ac:dyDescent="0.2"/>
  <cols>
    <col min="1" max="16384" width="9.140625" style="32"/>
  </cols>
  <sheetData>
    <row r="2" spans="1:1" ht="15" x14ac:dyDescent="0.25">
      <c r="A2" s="39" t="s">
        <v>77</v>
      </c>
    </row>
    <row r="3" spans="1:1" x14ac:dyDescent="0.2">
      <c r="A3" s="31"/>
    </row>
    <row r="4" spans="1:1" x14ac:dyDescent="0.2">
      <c r="A4" s="32" t="s">
        <v>66</v>
      </c>
    </row>
    <row r="5" spans="1:1" x14ac:dyDescent="0.2">
      <c r="A5" s="33" t="s">
        <v>74</v>
      </c>
    </row>
    <row r="6" spans="1:1" x14ac:dyDescent="0.2">
      <c r="A6" s="34"/>
    </row>
    <row r="7" spans="1:1" x14ac:dyDescent="0.2">
      <c r="A7" s="35" t="s">
        <v>67</v>
      </c>
    </row>
    <row r="8" spans="1:1" x14ac:dyDescent="0.2">
      <c r="A8" s="32" t="s">
        <v>68</v>
      </c>
    </row>
    <row r="9" spans="1:1" ht="12.75" customHeight="1" x14ac:dyDescent="0.2">
      <c r="A9" s="32" t="s">
        <v>78</v>
      </c>
    </row>
    <row r="11" spans="1:1" ht="15" x14ac:dyDescent="0.25">
      <c r="A11" s="39" t="s">
        <v>69</v>
      </c>
    </row>
    <row r="13" spans="1:1" x14ac:dyDescent="0.2">
      <c r="A13" s="32" t="s">
        <v>75</v>
      </c>
    </row>
    <row r="14" spans="1:1" x14ac:dyDescent="0.2">
      <c r="A14" s="32" t="s">
        <v>63</v>
      </c>
    </row>
    <row r="15" spans="1:1" x14ac:dyDescent="0.2">
      <c r="A15" s="36" t="s">
        <v>64</v>
      </c>
    </row>
    <row r="16" spans="1:1" x14ac:dyDescent="0.2">
      <c r="A16" s="32" t="s">
        <v>76</v>
      </c>
    </row>
    <row r="17" spans="1:1" x14ac:dyDescent="0.2">
      <c r="A17" s="36" t="s">
        <v>65</v>
      </c>
    </row>
    <row r="18" spans="1:1" x14ac:dyDescent="0.2">
      <c r="A18" s="37" t="s">
        <v>72</v>
      </c>
    </row>
    <row r="19" spans="1:1" x14ac:dyDescent="0.2">
      <c r="A19" s="38" t="s">
        <v>71</v>
      </c>
    </row>
    <row r="20" spans="1:1" x14ac:dyDescent="0.2">
      <c r="A20" s="38" t="s">
        <v>70</v>
      </c>
    </row>
    <row r="21" spans="1:1" x14ac:dyDescent="0.2">
      <c r="A21" s="32" t="s">
        <v>73</v>
      </c>
    </row>
  </sheetData>
  <hyperlinks>
    <hyperlink ref="A5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Y50"/>
  <sheetViews>
    <sheetView zoomScale="60" zoomScaleNormal="6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.75" x14ac:dyDescent="0.25"/>
  <cols>
    <col min="1" max="1" width="1.42578125" style="1" customWidth="1"/>
    <col min="2" max="2" width="60.1406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44" width="9.140625" style="1"/>
    <col min="45" max="45" width="9.7109375" style="1" bestFit="1" customWidth="1"/>
    <col min="46" max="46" width="26.28515625" style="1" bestFit="1" customWidth="1"/>
    <col min="47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51" ht="72.75" customHeight="1" x14ac:dyDescent="0.25"/>
    <row r="3" spans="2:51" ht="16.5" thickBot="1" x14ac:dyDescent="0.3"/>
    <row r="4" spans="2:51" ht="60.75" customHeight="1" x14ac:dyDescent="0.25">
      <c r="D4" s="84" t="s">
        <v>98</v>
      </c>
      <c r="E4" s="85"/>
      <c r="F4" s="84" t="s">
        <v>98</v>
      </c>
      <c r="G4" s="85"/>
      <c r="H4" s="84" t="s">
        <v>98</v>
      </c>
      <c r="I4" s="85"/>
      <c r="J4" s="84" t="s">
        <v>0</v>
      </c>
      <c r="K4" s="85"/>
      <c r="L4" s="84" t="s">
        <v>31</v>
      </c>
      <c r="M4" s="85"/>
      <c r="N4" s="84" t="s">
        <v>1</v>
      </c>
      <c r="O4" s="85"/>
      <c r="P4" s="84" t="s">
        <v>30</v>
      </c>
      <c r="Q4" s="85"/>
      <c r="R4" s="84" t="s">
        <v>2</v>
      </c>
      <c r="S4" s="85"/>
      <c r="T4" s="84" t="s">
        <v>32</v>
      </c>
      <c r="U4" s="85"/>
      <c r="V4" s="84" t="s">
        <v>61</v>
      </c>
      <c r="W4" s="85"/>
      <c r="X4" s="84" t="s">
        <v>62</v>
      </c>
      <c r="Y4" s="85"/>
      <c r="Z4" s="84" t="s">
        <v>3</v>
      </c>
      <c r="AA4" s="85"/>
      <c r="AB4" s="84" t="s">
        <v>4</v>
      </c>
      <c r="AC4" s="85"/>
      <c r="AD4" s="84" t="s">
        <v>5</v>
      </c>
      <c r="AE4" s="85"/>
      <c r="AF4" s="84" t="s">
        <v>102</v>
      </c>
      <c r="AG4" s="85"/>
      <c r="AH4" s="84" t="s">
        <v>103</v>
      </c>
      <c r="AI4" s="85"/>
      <c r="AJ4" s="84" t="s">
        <v>6</v>
      </c>
      <c r="AK4" s="85"/>
      <c r="AL4" s="84" t="s">
        <v>7</v>
      </c>
      <c r="AM4" s="85"/>
      <c r="AN4" s="84" t="s">
        <v>8</v>
      </c>
      <c r="AO4" s="85"/>
      <c r="AP4" s="84" t="s">
        <v>9</v>
      </c>
      <c r="AQ4" s="85"/>
    </row>
    <row r="5" spans="2:51" ht="63.75" thickBot="1" x14ac:dyDescent="0.3">
      <c r="B5" s="2" t="s">
        <v>10</v>
      </c>
      <c r="D5" s="3" t="s">
        <v>11</v>
      </c>
      <c r="E5" s="4" t="s">
        <v>12</v>
      </c>
      <c r="F5" s="3" t="s">
        <v>11</v>
      </c>
      <c r="G5" s="4" t="s">
        <v>12</v>
      </c>
      <c r="H5" s="3" t="s">
        <v>11</v>
      </c>
      <c r="I5" s="4" t="s">
        <v>12</v>
      </c>
      <c r="J5" s="3" t="s">
        <v>11</v>
      </c>
      <c r="K5" s="4" t="s">
        <v>12</v>
      </c>
      <c r="L5" s="3" t="s">
        <v>11</v>
      </c>
      <c r="M5" s="4" t="s">
        <v>12</v>
      </c>
      <c r="N5" s="3" t="s">
        <v>11</v>
      </c>
      <c r="O5" s="4" t="s">
        <v>12</v>
      </c>
      <c r="P5" s="3" t="s">
        <v>11</v>
      </c>
      <c r="Q5" s="4" t="s">
        <v>12</v>
      </c>
      <c r="R5" s="3" t="s">
        <v>11</v>
      </c>
      <c r="S5" s="4" t="s">
        <v>12</v>
      </c>
      <c r="T5" s="3" t="s">
        <v>11</v>
      </c>
      <c r="U5" s="4" t="s">
        <v>12</v>
      </c>
      <c r="V5" s="3" t="s">
        <v>11</v>
      </c>
      <c r="W5" s="4" t="s">
        <v>12</v>
      </c>
      <c r="X5" s="3" t="s">
        <v>11</v>
      </c>
      <c r="Y5" s="4" t="s">
        <v>12</v>
      </c>
      <c r="Z5" s="3" t="s">
        <v>11</v>
      </c>
      <c r="AA5" s="4" t="s">
        <v>12</v>
      </c>
      <c r="AB5" s="3" t="s">
        <v>11</v>
      </c>
      <c r="AC5" s="4" t="s">
        <v>12</v>
      </c>
      <c r="AD5" s="3" t="s">
        <v>11</v>
      </c>
      <c r="AE5" s="4" t="s">
        <v>12</v>
      </c>
      <c r="AF5" s="3" t="s">
        <v>11</v>
      </c>
      <c r="AG5" s="4" t="s">
        <v>12</v>
      </c>
      <c r="AH5" s="3" t="s">
        <v>11</v>
      </c>
      <c r="AI5" s="4" t="s">
        <v>12</v>
      </c>
      <c r="AJ5" s="3" t="s">
        <v>11</v>
      </c>
      <c r="AK5" s="4" t="s">
        <v>12</v>
      </c>
      <c r="AL5" s="3" t="s">
        <v>11</v>
      </c>
      <c r="AM5" s="4" t="s">
        <v>12</v>
      </c>
      <c r="AN5" s="3" t="s">
        <v>11</v>
      </c>
      <c r="AO5" s="4" t="s">
        <v>12</v>
      </c>
      <c r="AP5" s="3" t="s">
        <v>11</v>
      </c>
      <c r="AQ5" s="4" t="s">
        <v>12</v>
      </c>
    </row>
    <row r="6" spans="2:51" ht="5.25" customHeight="1" thickBot="1" x14ac:dyDescent="0.3"/>
    <row r="7" spans="2:51" x14ac:dyDescent="0.25">
      <c r="B7" s="5" t="s">
        <v>13</v>
      </c>
      <c r="D7" s="6"/>
      <c r="E7" s="7"/>
      <c r="F7" s="6"/>
      <c r="G7" s="7"/>
      <c r="H7" s="6"/>
      <c r="I7" s="7"/>
      <c r="J7" s="6">
        <v>0</v>
      </c>
      <c r="K7" s="7">
        <v>0</v>
      </c>
      <c r="L7" s="6">
        <v>0</v>
      </c>
      <c r="M7" s="7">
        <v>0</v>
      </c>
      <c r="N7" s="6">
        <v>1.4960432543698055E-4</v>
      </c>
      <c r="O7" s="7">
        <v>4.8153252575802632E-4</v>
      </c>
      <c r="P7" s="6">
        <v>9.6010202729956973E-4</v>
      </c>
      <c r="Q7" s="7">
        <v>3.0902873485794038E-3</v>
      </c>
      <c r="R7" s="6">
        <v>9.6010202729956973E-4</v>
      </c>
      <c r="S7" s="7">
        <v>3.0902873485794038E-3</v>
      </c>
      <c r="T7" s="6">
        <v>1.2707857660596567E-3</v>
      </c>
      <c r="U7" s="7">
        <v>4.0902873485797308E-3</v>
      </c>
      <c r="V7" s="6">
        <v>5.5923072976811206E-3</v>
      </c>
      <c r="W7" s="7">
        <v>1.8000000000000255E-2</v>
      </c>
      <c r="X7" s="6">
        <v>-2.6700100992684828E-2</v>
      </c>
      <c r="Y7" s="7">
        <v>-8.5939808434279813E-2</v>
      </c>
      <c r="Z7" s="6">
        <v>-2.6700100992684828E-2</v>
      </c>
      <c r="AA7" s="7">
        <v>-8.5939808434279813E-2</v>
      </c>
      <c r="AB7" s="6">
        <v>-2.7265366848166273E-2</v>
      </c>
      <c r="AC7" s="7">
        <v>-8.7759233737121203E-2</v>
      </c>
      <c r="AD7" s="6">
        <v>-2.7265366848166273E-2</v>
      </c>
      <c r="AE7" s="7">
        <v>-8.7759233737121203E-2</v>
      </c>
      <c r="AF7" s="6">
        <v>-2.7576050586926359E-2</v>
      </c>
      <c r="AG7" s="7">
        <v>-8.8759233737121121E-2</v>
      </c>
      <c r="AH7" s="6">
        <v>-2.7576050586926359E-2</v>
      </c>
      <c r="AI7" s="7">
        <v>-8.8759233737121121E-2</v>
      </c>
      <c r="AJ7" s="6">
        <v>-2.7576050586926359E-2</v>
      </c>
      <c r="AK7" s="7">
        <v>-8.8759233737121121E-2</v>
      </c>
      <c r="AL7" s="6">
        <v>-2.7576050586926359E-2</v>
      </c>
      <c r="AM7" s="7">
        <v>-8.8759233737121121E-2</v>
      </c>
      <c r="AN7" s="6">
        <v>-2.4147475567271925E-2</v>
      </c>
      <c r="AO7" s="7">
        <v>-7.7888452212711984E-2</v>
      </c>
      <c r="AP7" s="6">
        <v>4.34382771870514E-2</v>
      </c>
      <c r="AQ7" s="7">
        <v>0.14011154778728807</v>
      </c>
      <c r="AX7" s="83"/>
      <c r="AY7" s="83"/>
    </row>
    <row r="8" spans="2:51" x14ac:dyDescent="0.25">
      <c r="B8" s="5" t="s">
        <v>14</v>
      </c>
      <c r="D8" s="8"/>
      <c r="E8" s="9"/>
      <c r="F8" s="8"/>
      <c r="G8" s="9"/>
      <c r="H8" s="8"/>
      <c r="I8" s="9"/>
      <c r="J8" s="8">
        <v>0</v>
      </c>
      <c r="K8" s="9">
        <v>0</v>
      </c>
      <c r="L8" s="8">
        <v>0</v>
      </c>
      <c r="M8" s="9">
        <v>0</v>
      </c>
      <c r="N8" s="8">
        <v>-6.9749561547161054E-4</v>
      </c>
      <c r="O8" s="9">
        <v>-1.3761904877605939E-3</v>
      </c>
      <c r="P8" s="8">
        <v>8.6627256474125502E-5</v>
      </c>
      <c r="Q8" s="9">
        <v>1.7091950643981642E-4</v>
      </c>
      <c r="R8" s="8">
        <v>8.6627256474125502E-5</v>
      </c>
      <c r="S8" s="9">
        <v>1.7091950643981642E-4</v>
      </c>
      <c r="T8" s="8">
        <v>8.6627256474125502E-5</v>
      </c>
      <c r="U8" s="9">
        <v>1.7091950643981642E-4</v>
      </c>
      <c r="V8" s="8">
        <v>4.5640170514449352E-4</v>
      </c>
      <c r="W8" s="9">
        <v>9.0050126665355086E-4</v>
      </c>
      <c r="X8" s="8">
        <v>-4.6231813227118668E-2</v>
      </c>
      <c r="Y8" s="9">
        <v>-9.121746457440548E-2</v>
      </c>
      <c r="Z8" s="8">
        <v>-4.6231813227118668E-2</v>
      </c>
      <c r="AA8" s="9">
        <v>-9.121746457440548E-2</v>
      </c>
      <c r="AB8" s="8">
        <v>-4.6591874227968844E-2</v>
      </c>
      <c r="AC8" s="9">
        <v>-9.192788126146724E-2</v>
      </c>
      <c r="AD8" s="8">
        <v>-4.6591874227968844E-2</v>
      </c>
      <c r="AE8" s="9">
        <v>-9.192788126146724E-2</v>
      </c>
      <c r="AF8" s="8">
        <v>-4.2285083396498835E-2</v>
      </c>
      <c r="AG8" s="9">
        <v>-8.3430387594735006E-2</v>
      </c>
      <c r="AH8" s="8">
        <v>-4.2285083396498835E-2</v>
      </c>
      <c r="AI8" s="9">
        <v>-8.3430387594735006E-2</v>
      </c>
      <c r="AJ8" s="8">
        <v>-4.5583293935177349E-2</v>
      </c>
      <c r="AK8" s="9">
        <v>-8.9937906594538403E-2</v>
      </c>
      <c r="AL8" s="8">
        <v>-4.5583293935177349E-2</v>
      </c>
      <c r="AM8" s="9">
        <v>-8.9937906594538403E-2</v>
      </c>
      <c r="AN8" s="8">
        <v>-3.2322769498970505E-2</v>
      </c>
      <c r="AO8" s="9">
        <v>-6.3117765067300588E-2</v>
      </c>
      <c r="AP8" s="8">
        <v>3.6433603883625931E-2</v>
      </c>
      <c r="AQ8" s="9">
        <v>7.1145130387265845E-2</v>
      </c>
      <c r="AX8" s="83"/>
      <c r="AY8" s="83"/>
    </row>
    <row r="9" spans="2:51" x14ac:dyDescent="0.25">
      <c r="B9" s="5" t="s">
        <v>15</v>
      </c>
      <c r="D9" s="8"/>
      <c r="E9" s="9"/>
      <c r="F9" s="8"/>
      <c r="G9" s="9"/>
      <c r="H9" s="8"/>
      <c r="I9" s="9"/>
      <c r="J9" s="8">
        <v>0</v>
      </c>
      <c r="K9" s="9">
        <v>0</v>
      </c>
      <c r="L9" s="8">
        <v>0</v>
      </c>
      <c r="M9" s="9">
        <v>0</v>
      </c>
      <c r="N9" s="8">
        <v>1.6447368421052655E-2</v>
      </c>
      <c r="O9" s="9">
        <v>4.9999999999999784E-3</v>
      </c>
      <c r="P9" s="8">
        <v>1.3157894736842257E-2</v>
      </c>
      <c r="Q9" s="9">
        <v>4.0000000000000131E-3</v>
      </c>
      <c r="R9" s="8">
        <v>1.3157894736842257E-2</v>
      </c>
      <c r="S9" s="9">
        <v>4.0000000000000131E-3</v>
      </c>
      <c r="T9" s="8">
        <v>1.3157894736842257E-2</v>
      </c>
      <c r="U9" s="9">
        <v>4.0000000000000131E-3</v>
      </c>
      <c r="V9" s="8">
        <v>3.618421052631593E-2</v>
      </c>
      <c r="W9" s="9">
        <v>1.1000000000000024E-2</v>
      </c>
      <c r="X9" s="8">
        <v>2.302631578947345E-2</v>
      </c>
      <c r="Y9" s="9">
        <v>6.9999999999999602E-3</v>
      </c>
      <c r="Z9" s="8">
        <v>2.302631578947345E-2</v>
      </c>
      <c r="AA9" s="9">
        <v>6.9999999999999602E-3</v>
      </c>
      <c r="AB9" s="8">
        <v>2.302631578947345E-2</v>
      </c>
      <c r="AC9" s="9">
        <v>6.9999999999999602E-3</v>
      </c>
      <c r="AD9" s="8">
        <v>2.302631578947345E-2</v>
      </c>
      <c r="AE9" s="9">
        <v>6.9999999999999602E-3</v>
      </c>
      <c r="AF9" s="8">
        <v>5.9210526315789602E-2</v>
      </c>
      <c r="AG9" s="9">
        <v>1.8000000000000033E-2</v>
      </c>
      <c r="AH9" s="8">
        <v>5.9210526315789602E-2</v>
      </c>
      <c r="AI9" s="9">
        <v>1.8000000000000033E-2</v>
      </c>
      <c r="AJ9" s="8">
        <v>2.302631578947345E-2</v>
      </c>
      <c r="AK9" s="9">
        <v>6.9999999999999602E-3</v>
      </c>
      <c r="AL9" s="8">
        <v>2.302631578947345E-2</v>
      </c>
      <c r="AM9" s="9">
        <v>6.9999999999999602E-3</v>
      </c>
      <c r="AN9" s="8">
        <v>2.631578947368407E-2</v>
      </c>
      <c r="AO9" s="9">
        <v>7.9999999999999672E-3</v>
      </c>
      <c r="AP9" s="8">
        <v>9.2105263157894912E-2</v>
      </c>
      <c r="AQ9" s="9">
        <v>2.8000000000000032E-2</v>
      </c>
      <c r="AX9" s="83"/>
      <c r="AY9" s="83"/>
    </row>
    <row r="10" spans="2:51" x14ac:dyDescent="0.25">
      <c r="B10" s="5" t="s">
        <v>16</v>
      </c>
      <c r="D10" s="8"/>
      <c r="E10" s="9"/>
      <c r="F10" s="8"/>
      <c r="G10" s="9"/>
      <c r="H10" s="8"/>
      <c r="I10" s="9"/>
      <c r="J10" s="8">
        <v>0</v>
      </c>
      <c r="K10" s="9">
        <v>0</v>
      </c>
      <c r="L10" s="8">
        <v>0</v>
      </c>
      <c r="M10" s="9">
        <v>0</v>
      </c>
      <c r="N10" s="8">
        <v>3.635191700946061E-3</v>
      </c>
      <c r="O10" s="9">
        <v>9.0732032202012394E-3</v>
      </c>
      <c r="P10" s="8">
        <v>1.7082676926591933E-3</v>
      </c>
      <c r="Q10" s="9">
        <v>4.2637256037877051E-3</v>
      </c>
      <c r="R10" s="8">
        <v>1.7082676926591933E-3</v>
      </c>
      <c r="S10" s="9">
        <v>4.2637256037877051E-3</v>
      </c>
      <c r="T10" s="8">
        <v>1.7082676926591933E-3</v>
      </c>
      <c r="U10" s="9">
        <v>4.2637256037877051E-3</v>
      </c>
      <c r="V10" s="8">
        <v>-1.0416936767619567E-2</v>
      </c>
      <c r="W10" s="9">
        <v>-2.5999999999999919E-2</v>
      </c>
      <c r="X10" s="8">
        <v>2.0637213949881161E-2</v>
      </c>
      <c r="Y10" s="9">
        <v>5.1509150402524864E-2</v>
      </c>
      <c r="Z10" s="8">
        <v>2.0637213949881161E-2</v>
      </c>
      <c r="AA10" s="9">
        <v>5.1509150402524864E-2</v>
      </c>
      <c r="AB10" s="8">
        <v>2.124918943622478E-2</v>
      </c>
      <c r="AC10" s="9">
        <v>5.3036601610100209E-2</v>
      </c>
      <c r="AD10" s="8">
        <v>2.124918943622478E-2</v>
      </c>
      <c r="AE10" s="9">
        <v>5.3036601610100209E-2</v>
      </c>
      <c r="AF10" s="8">
        <v>2.124918943622478E-2</v>
      </c>
      <c r="AG10" s="9">
        <v>5.3036601610100209E-2</v>
      </c>
      <c r="AH10" s="8">
        <v>2.124918943622478E-2</v>
      </c>
      <c r="AI10" s="9">
        <v>5.3036601610100209E-2</v>
      </c>
      <c r="AJ10" s="8">
        <v>2.124918943622478E-2</v>
      </c>
      <c r="AK10" s="9">
        <v>5.3036601610100209E-2</v>
      </c>
      <c r="AL10" s="8">
        <v>2.124918943622478E-2</v>
      </c>
      <c r="AM10" s="9">
        <v>5.3036601610100209E-2</v>
      </c>
      <c r="AN10" s="8">
        <v>2.572919328372536E-2</v>
      </c>
      <c r="AO10" s="9">
        <v>6.4254811386387112E-2</v>
      </c>
      <c r="AP10" s="8">
        <v>0.10261067505742849</v>
      </c>
      <c r="AQ10" s="9">
        <v>0.25625481138638662</v>
      </c>
      <c r="AX10" s="83"/>
      <c r="AY10" s="83"/>
    </row>
    <row r="11" spans="2:51" x14ac:dyDescent="0.25">
      <c r="B11" s="5" t="s">
        <v>17</v>
      </c>
      <c r="D11" s="8"/>
      <c r="E11" s="9"/>
      <c r="F11" s="8"/>
      <c r="G11" s="9"/>
      <c r="H11" s="8"/>
      <c r="I11" s="9"/>
      <c r="J11" s="8">
        <v>0</v>
      </c>
      <c r="K11" s="9">
        <v>0</v>
      </c>
      <c r="L11" s="8">
        <v>0</v>
      </c>
      <c r="M11" s="9">
        <v>0</v>
      </c>
      <c r="N11" s="8">
        <v>4.9521011968107764E-3</v>
      </c>
      <c r="O11" s="9">
        <v>9.684740628687136E-3</v>
      </c>
      <c r="P11" s="8">
        <v>2.7921087377980047E-3</v>
      </c>
      <c r="Q11" s="9">
        <v>5.4604798767197227E-3</v>
      </c>
      <c r="R11" s="8">
        <v>2.7921087377980047E-3</v>
      </c>
      <c r="S11" s="9">
        <v>5.4604798767197227E-3</v>
      </c>
      <c r="T11" s="8">
        <v>2.7921087377980047E-3</v>
      </c>
      <c r="U11" s="9">
        <v>5.4604798767197227E-3</v>
      </c>
      <c r="V11" s="8">
        <v>2.2717905148125217E-2</v>
      </c>
      <c r="W11" s="9">
        <v>4.4429023205018764E-2</v>
      </c>
      <c r="X11" s="8">
        <v>1.0879077336526821E-2</v>
      </c>
      <c r="Y11" s="9">
        <v>2.1276027709519446E-2</v>
      </c>
      <c r="Z11" s="8">
        <v>1.0879077336526821E-2</v>
      </c>
      <c r="AA11" s="9">
        <v>2.1276027709519446E-2</v>
      </c>
      <c r="AB11" s="8">
        <v>1.1555063754429717E-2</v>
      </c>
      <c r="AC11" s="9">
        <v>2.2598042924014617E-2</v>
      </c>
      <c r="AD11" s="8">
        <v>1.1555063754429717E-2</v>
      </c>
      <c r="AE11" s="9">
        <v>2.2598042924014617E-2</v>
      </c>
      <c r="AF11" s="8">
        <v>1.3906643381447203E-2</v>
      </c>
      <c r="AG11" s="9">
        <v>2.7196987462958466E-2</v>
      </c>
      <c r="AH11" s="8">
        <v>1.3906643381447203E-2</v>
      </c>
      <c r="AI11" s="9">
        <v>2.7196987462958466E-2</v>
      </c>
      <c r="AJ11" s="8">
        <v>1.5089583572217791E-2</v>
      </c>
      <c r="AK11" s="9">
        <v>2.9510443604411886E-2</v>
      </c>
      <c r="AL11" s="8">
        <v>1.5089583572217791E-2</v>
      </c>
      <c r="AM11" s="9">
        <v>2.9510443604411886E-2</v>
      </c>
      <c r="AN11" s="8">
        <v>1.2563185528956522E-2</v>
      </c>
      <c r="AO11" s="9">
        <v>2.4733991292343833E-2</v>
      </c>
      <c r="AP11" s="8">
        <v>8.7836773691923886E-2</v>
      </c>
      <c r="AQ11" s="9">
        <v>0.1729301848353812</v>
      </c>
      <c r="AX11" s="83"/>
      <c r="AY11" s="83"/>
    </row>
    <row r="12" spans="2:51" x14ac:dyDescent="0.25">
      <c r="B12" s="5" t="s">
        <v>18</v>
      </c>
      <c r="D12" s="8"/>
      <c r="E12" s="9"/>
      <c r="F12" s="8"/>
      <c r="G12" s="9"/>
      <c r="H12" s="8"/>
      <c r="I12" s="9"/>
      <c r="J12" s="8">
        <v>0</v>
      </c>
      <c r="K12" s="9">
        <v>0</v>
      </c>
      <c r="L12" s="8">
        <v>0</v>
      </c>
      <c r="M12" s="9">
        <v>0</v>
      </c>
      <c r="N12" s="8">
        <v>1.5873015873015817E-2</v>
      </c>
      <c r="O12" s="9">
        <v>3.9999999999999888E-3</v>
      </c>
      <c r="P12" s="8">
        <v>1.1904761904761862E-2</v>
      </c>
      <c r="Q12" s="9">
        <v>3.0000000000000165E-3</v>
      </c>
      <c r="R12" s="8">
        <v>1.1904761904761862E-2</v>
      </c>
      <c r="S12" s="9">
        <v>3.0000000000000165E-3</v>
      </c>
      <c r="T12" s="8">
        <v>1.1904761904761862E-2</v>
      </c>
      <c r="U12" s="9">
        <v>3.0000000000000165E-3</v>
      </c>
      <c r="V12" s="8">
        <v>3.5714285714285809E-2</v>
      </c>
      <c r="W12" s="9">
        <v>8.9999999999999993E-3</v>
      </c>
      <c r="X12" s="8">
        <v>2.3809523809523947E-2</v>
      </c>
      <c r="Y12" s="9">
        <v>6.0000000000000331E-3</v>
      </c>
      <c r="Z12" s="8">
        <v>2.3809523809523947E-2</v>
      </c>
      <c r="AA12" s="9">
        <v>6.0000000000000331E-3</v>
      </c>
      <c r="AB12" s="8">
        <v>2.3809523809523947E-2</v>
      </c>
      <c r="AC12" s="9">
        <v>6.0000000000000331E-3</v>
      </c>
      <c r="AD12" s="8">
        <v>2.3809523809523947E-2</v>
      </c>
      <c r="AE12" s="9">
        <v>6.0000000000000331E-3</v>
      </c>
      <c r="AF12" s="8">
        <v>-3.1746031746031633E-2</v>
      </c>
      <c r="AG12" s="9">
        <v>-7.9999999999999776E-3</v>
      </c>
      <c r="AH12" s="8">
        <v>-3.1746031746031633E-2</v>
      </c>
      <c r="AI12" s="9">
        <v>-7.9999999999999776E-3</v>
      </c>
      <c r="AJ12" s="8">
        <v>-8.333333333333337E-2</v>
      </c>
      <c r="AK12" s="9">
        <v>-2.1000000000000015E-2</v>
      </c>
      <c r="AL12" s="8">
        <v>-8.333333333333337E-2</v>
      </c>
      <c r="AM12" s="9">
        <v>-2.1000000000000015E-2</v>
      </c>
      <c r="AN12" s="8">
        <v>-7.9365079365079416E-2</v>
      </c>
      <c r="AO12" s="9">
        <v>-2.0000000000000004E-2</v>
      </c>
      <c r="AP12" s="8">
        <v>-1.9841269841269993E-2</v>
      </c>
      <c r="AQ12" s="9">
        <v>-5.000000000000027E-3</v>
      </c>
      <c r="AX12" s="83"/>
      <c r="AY12" s="83"/>
    </row>
    <row r="13" spans="2:51" x14ac:dyDescent="0.25">
      <c r="B13" s="5" t="s">
        <v>19</v>
      </c>
      <c r="D13" s="8"/>
      <c r="E13" s="9"/>
      <c r="F13" s="8"/>
      <c r="G13" s="9"/>
      <c r="H13" s="8"/>
      <c r="I13" s="9"/>
      <c r="J13" s="8">
        <v>0</v>
      </c>
      <c r="K13" s="9">
        <v>0</v>
      </c>
      <c r="L13" s="8">
        <v>0</v>
      </c>
      <c r="M13" s="9">
        <v>0</v>
      </c>
      <c r="N13" s="8">
        <v>5.0706307489147839E-3</v>
      </c>
      <c r="O13" s="9">
        <v>1.0574521839657406E-2</v>
      </c>
      <c r="P13" s="8">
        <v>2.8068040001172356E-3</v>
      </c>
      <c r="Q13" s="9">
        <v>5.8534355326958073E-3</v>
      </c>
      <c r="R13" s="8">
        <v>2.8068040001172356E-3</v>
      </c>
      <c r="S13" s="9">
        <v>5.8534355326958073E-3</v>
      </c>
      <c r="T13" s="8">
        <v>2.8068040001172356E-3</v>
      </c>
      <c r="U13" s="9">
        <v>5.8534355326958073E-3</v>
      </c>
      <c r="V13" s="8">
        <v>3.1222025979738E-4</v>
      </c>
      <c r="W13" s="9">
        <v>6.5111819801077174E-4</v>
      </c>
      <c r="X13" s="8">
        <v>2.2158145737974477E-2</v>
      </c>
      <c r="Y13" s="9">
        <v>4.6209595538518063E-2</v>
      </c>
      <c r="Z13" s="8">
        <v>2.2158145737974477E-2</v>
      </c>
      <c r="AA13" s="9">
        <v>4.6209595538518063E-2</v>
      </c>
      <c r="AB13" s="8">
        <v>2.2714996877215343E-2</v>
      </c>
      <c r="AC13" s="9">
        <v>4.7370877995262087E-2</v>
      </c>
      <c r="AD13" s="8">
        <v>2.2714996877215343E-2</v>
      </c>
      <c r="AE13" s="9">
        <v>4.7370877995262087E-2</v>
      </c>
      <c r="AF13" s="8">
        <v>2.0122527860187533E-2</v>
      </c>
      <c r="AG13" s="9">
        <v>4.1964426293950037E-2</v>
      </c>
      <c r="AH13" s="8">
        <v>2.0217399423489324E-2</v>
      </c>
      <c r="AI13" s="9">
        <v>4.2162275726845937E-2</v>
      </c>
      <c r="AJ13" s="8">
        <v>2.3045858016649268E-2</v>
      </c>
      <c r="AK13" s="9">
        <v>4.8060870723600019E-2</v>
      </c>
      <c r="AL13" s="8">
        <v>2.3045858016649268E-2</v>
      </c>
      <c r="AM13" s="9">
        <v>4.8060870723600019E-2</v>
      </c>
      <c r="AN13" s="8">
        <v>2.3273343100134847E-2</v>
      </c>
      <c r="AO13" s="9">
        <v>4.8743896327286582E-2</v>
      </c>
      <c r="AP13" s="8">
        <v>9.8449327494805283E-2</v>
      </c>
      <c r="AQ13" s="9">
        <v>0.20619314518978862</v>
      </c>
      <c r="AX13" s="83"/>
      <c r="AY13" s="83"/>
    </row>
    <row r="14" spans="2:51" x14ac:dyDescent="0.25">
      <c r="B14" s="5" t="s">
        <v>20</v>
      </c>
      <c r="D14" s="8"/>
      <c r="E14" s="9"/>
      <c r="F14" s="8"/>
      <c r="G14" s="9"/>
      <c r="H14" s="8"/>
      <c r="I14" s="9"/>
      <c r="J14" s="8">
        <v>0</v>
      </c>
      <c r="K14" s="9">
        <v>0</v>
      </c>
      <c r="L14" s="8">
        <v>0</v>
      </c>
      <c r="M14" s="9">
        <v>0</v>
      </c>
      <c r="N14" s="8">
        <v>2.9209533454488401E-4</v>
      </c>
      <c r="O14" s="9">
        <v>5.3504958111711038E-4</v>
      </c>
      <c r="P14" s="8">
        <v>2.1910448599708365E-2</v>
      </c>
      <c r="Q14" s="9">
        <v>4.0134760671995326E-2</v>
      </c>
      <c r="R14" s="8">
        <v>2.1910448599708365E-2</v>
      </c>
      <c r="S14" s="9">
        <v>4.0134760671995326E-2</v>
      </c>
      <c r="T14" s="8">
        <v>2.192628098165339E-2</v>
      </c>
      <c r="U14" s="9">
        <v>4.0163761851835865E-2</v>
      </c>
      <c r="V14" s="8">
        <v>9.245947423838663E-3</v>
      </c>
      <c r="W14" s="9">
        <v>1.6936389291753347E-2</v>
      </c>
      <c r="X14" s="8">
        <v>2.9907799141318359E-2</v>
      </c>
      <c r="Y14" s="9">
        <v>5.4784015731147162E-2</v>
      </c>
      <c r="Z14" s="8">
        <v>2.9907799141318359E-2</v>
      </c>
      <c r="AA14" s="9">
        <v>5.4784015731147162E-2</v>
      </c>
      <c r="AB14" s="8">
        <v>3.0412010971175407E-2</v>
      </c>
      <c r="AC14" s="9">
        <v>5.5707612572499364E-2</v>
      </c>
      <c r="AD14" s="8">
        <v>3.0412010971175407E-2</v>
      </c>
      <c r="AE14" s="9">
        <v>5.5707612572499364E-2</v>
      </c>
      <c r="AF14" s="8">
        <v>2.8680494358107822E-2</v>
      </c>
      <c r="AG14" s="9">
        <v>5.253588358900553E-2</v>
      </c>
      <c r="AH14" s="8">
        <v>2.8680494358107822E-2</v>
      </c>
      <c r="AI14" s="9">
        <v>5.253588358900553E-2</v>
      </c>
      <c r="AJ14" s="8">
        <v>3.0902770762363696E-2</v>
      </c>
      <c r="AK14" s="9">
        <v>5.6606568460013329E-2</v>
      </c>
      <c r="AL14" s="8">
        <v>3.0902770762363696E-2</v>
      </c>
      <c r="AM14" s="9">
        <v>5.6606568460013329E-2</v>
      </c>
      <c r="AN14" s="8">
        <v>3.5411707128241154E-2</v>
      </c>
      <c r="AO14" s="9">
        <v>6.4893323209310155E-2</v>
      </c>
      <c r="AP14" s="8">
        <v>0.11600701911444355</v>
      </c>
      <c r="AQ14" s="9">
        <v>0.21258735024210412</v>
      </c>
      <c r="AX14" s="83"/>
      <c r="AY14" s="83"/>
    </row>
    <row r="15" spans="2:51" x14ac:dyDescent="0.25">
      <c r="B15" s="5" t="s">
        <v>21</v>
      </c>
      <c r="D15" s="8"/>
      <c r="E15" s="9"/>
      <c r="F15" s="8"/>
      <c r="G15" s="9"/>
      <c r="H15" s="8"/>
      <c r="I15" s="9"/>
      <c r="J15" s="8">
        <v>0</v>
      </c>
      <c r="K15" s="9">
        <v>0</v>
      </c>
      <c r="L15" s="8">
        <v>0</v>
      </c>
      <c r="M15" s="9">
        <v>0</v>
      </c>
      <c r="N15" s="8">
        <v>-5.1321849888085191E-3</v>
      </c>
      <c r="O15" s="9">
        <v>-8.7614037469869628E-3</v>
      </c>
      <c r="P15" s="8">
        <v>-5.104204260410472E-3</v>
      </c>
      <c r="Q15" s="9">
        <v>-8.713636478432641E-3</v>
      </c>
      <c r="R15" s="8">
        <v>-5.104204260410472E-3</v>
      </c>
      <c r="S15" s="9">
        <v>-8.713636478432641E-3</v>
      </c>
      <c r="T15" s="8">
        <v>-4.5053535476050621E-3</v>
      </c>
      <c r="U15" s="9">
        <v>-7.6913091674530327E-3</v>
      </c>
      <c r="V15" s="8">
        <v>-7.0662153978957587E-2</v>
      </c>
      <c r="W15" s="9">
        <v>-0.12063081552817019</v>
      </c>
      <c r="X15" s="8">
        <v>-1.0652593377432962E-2</v>
      </c>
      <c r="Y15" s="9">
        <v>-1.818556262794345E-2</v>
      </c>
      <c r="Z15" s="8">
        <v>-1.0652593377432962E-2</v>
      </c>
      <c r="AA15" s="9">
        <v>-1.818556262794345E-2</v>
      </c>
      <c r="AB15" s="8">
        <v>-1.0622648705885807E-2</v>
      </c>
      <c r="AC15" s="9">
        <v>-1.8134442616083525E-2</v>
      </c>
      <c r="AD15" s="8">
        <v>-1.0622648705885807E-2</v>
      </c>
      <c r="AE15" s="9">
        <v>-1.8134442616083525E-2</v>
      </c>
      <c r="AF15" s="8">
        <v>-1.0380640183400014E-2</v>
      </c>
      <c r="AG15" s="9">
        <v>-1.7721298043093085E-2</v>
      </c>
      <c r="AH15" s="8">
        <v>-1.0380640183400014E-2</v>
      </c>
      <c r="AI15" s="9">
        <v>-1.7721298043093085E-2</v>
      </c>
      <c r="AJ15" s="8">
        <v>-1.009823690890832E-2</v>
      </c>
      <c r="AK15" s="9">
        <v>-1.7239193615312533E-2</v>
      </c>
      <c r="AL15" s="8">
        <v>-1.009823690890832E-2</v>
      </c>
      <c r="AM15" s="9">
        <v>-1.7239193615312533E-2</v>
      </c>
      <c r="AN15" s="8">
        <v>1.5856583483885522E-2</v>
      </c>
      <c r="AO15" s="9">
        <v>2.6272275068957518E-2</v>
      </c>
      <c r="AP15" s="8">
        <v>0.10839590284662082</v>
      </c>
      <c r="AQ15" s="9">
        <v>0.17959776636805411</v>
      </c>
      <c r="AX15" s="83"/>
      <c r="AY15" s="83"/>
    </row>
    <row r="16" spans="2:51" x14ac:dyDescent="0.25">
      <c r="B16" s="5" t="s">
        <v>22</v>
      </c>
      <c r="D16" s="8"/>
      <c r="E16" s="9"/>
      <c r="F16" s="8"/>
      <c r="G16" s="9"/>
      <c r="H16" s="8"/>
      <c r="I16" s="9"/>
      <c r="J16" s="8">
        <v>0</v>
      </c>
      <c r="K16" s="9">
        <v>0</v>
      </c>
      <c r="L16" s="8">
        <v>0</v>
      </c>
      <c r="M16" s="9">
        <v>0</v>
      </c>
      <c r="N16" s="8">
        <v>6.6636767854431067E-3</v>
      </c>
      <c r="O16" s="9">
        <v>1.2824051696304151E-2</v>
      </c>
      <c r="P16" s="8">
        <v>3.4061736112385166E-3</v>
      </c>
      <c r="Q16" s="9">
        <v>6.5550818089692084E-3</v>
      </c>
      <c r="R16" s="8">
        <v>3.4061736112385166E-3</v>
      </c>
      <c r="S16" s="9">
        <v>6.5550818089692084E-3</v>
      </c>
      <c r="T16" s="8">
        <v>3.4441139775895913E-3</v>
      </c>
      <c r="U16" s="9">
        <v>6.6280969378732209E-3</v>
      </c>
      <c r="V16" s="8">
        <v>-2.3938175773142945E-2</v>
      </c>
      <c r="W16" s="9">
        <v>-4.6068321365857659E-2</v>
      </c>
      <c r="X16" s="8">
        <v>7.0446378275125676E-2</v>
      </c>
      <c r="Y16" s="9">
        <v>0.13557200114974238</v>
      </c>
      <c r="Z16" s="8">
        <v>7.0446378275125676E-2</v>
      </c>
      <c r="AA16" s="9">
        <v>0.13557200114974238</v>
      </c>
      <c r="AB16" s="8">
        <v>7.0457631947244526E-2</v>
      </c>
      <c r="AC16" s="9">
        <v>0.13559365851363786</v>
      </c>
      <c r="AD16" s="8">
        <v>7.0457631947244526E-2</v>
      </c>
      <c r="AE16" s="9">
        <v>0.13559365851363786</v>
      </c>
      <c r="AF16" s="8">
        <v>7.0299734078515863E-2</v>
      </c>
      <c r="AG16" s="9">
        <v>0.13528978866872962</v>
      </c>
      <c r="AH16" s="8">
        <v>7.0337888565718432E-2</v>
      </c>
      <c r="AI16" s="9">
        <v>0.13536321586696934</v>
      </c>
      <c r="AJ16" s="8">
        <v>7.2371526185238233E-2</v>
      </c>
      <c r="AK16" s="9">
        <v>0.1392768921757066</v>
      </c>
      <c r="AL16" s="8">
        <v>7.2371526185238233E-2</v>
      </c>
      <c r="AM16" s="9">
        <v>0.1392768921757066</v>
      </c>
      <c r="AN16" s="8">
        <v>7.5457817841332764E-2</v>
      </c>
      <c r="AO16" s="9">
        <v>0.15206460313966114</v>
      </c>
      <c r="AP16" s="8">
        <v>0.14170368744758743</v>
      </c>
      <c r="AQ16" s="9">
        <v>0.28556504298141461</v>
      </c>
      <c r="AX16" s="83"/>
      <c r="AY16" s="83"/>
    </row>
    <row r="17" spans="2:51" x14ac:dyDescent="0.25">
      <c r="B17" s="5" t="s">
        <v>23</v>
      </c>
      <c r="D17" s="8"/>
      <c r="E17" s="9"/>
      <c r="F17" s="8"/>
      <c r="G17" s="9"/>
      <c r="H17" s="8"/>
      <c r="I17" s="9"/>
      <c r="J17" s="8">
        <v>0</v>
      </c>
      <c r="K17" s="9">
        <v>0</v>
      </c>
      <c r="L17" s="8">
        <v>0</v>
      </c>
      <c r="M17" s="9">
        <v>0</v>
      </c>
      <c r="N17" s="8">
        <v>9.3239696334530553E-3</v>
      </c>
      <c r="O17" s="9">
        <v>1.732306120040954E-2</v>
      </c>
      <c r="P17" s="8">
        <v>8.8223468548116468E-3</v>
      </c>
      <c r="Q17" s="9">
        <v>1.639109311862311E-2</v>
      </c>
      <c r="R17" s="8">
        <v>8.8223468548116468E-3</v>
      </c>
      <c r="S17" s="9">
        <v>1.639109311862311E-2</v>
      </c>
      <c r="T17" s="8">
        <v>8.8600972970866998E-3</v>
      </c>
      <c r="U17" s="9">
        <v>1.6461229900228372E-2</v>
      </c>
      <c r="V17" s="8">
        <v>-1.862611787074675E-2</v>
      </c>
      <c r="W17" s="9">
        <v>-3.4605580293111213E-2</v>
      </c>
      <c r="X17" s="8">
        <v>5.7716382144282763E-2</v>
      </c>
      <c r="Y17" s="9">
        <v>0.10723162552615109</v>
      </c>
      <c r="Z17" s="8">
        <v>5.7716382144282763E-2</v>
      </c>
      <c r="AA17" s="9">
        <v>0.10723162552615109</v>
      </c>
      <c r="AB17" s="8">
        <v>5.740614717966519E-2</v>
      </c>
      <c r="AC17" s="9">
        <v>0.10665523805495028</v>
      </c>
      <c r="AD17" s="8">
        <v>5.740614717966519E-2</v>
      </c>
      <c r="AE17" s="9">
        <v>0.10665523805495028</v>
      </c>
      <c r="AF17" s="8">
        <v>5.7071630025225861E-2</v>
      </c>
      <c r="AG17" s="9">
        <v>0.10603373655218384</v>
      </c>
      <c r="AH17" s="8">
        <v>5.7071630025225861E-2</v>
      </c>
      <c r="AI17" s="9">
        <v>0.10603373655218384</v>
      </c>
      <c r="AJ17" s="8">
        <v>5.8539952889013813E-2</v>
      </c>
      <c r="AK17" s="9">
        <v>0.10876174273745713</v>
      </c>
      <c r="AL17" s="8">
        <v>5.8539952889013813E-2</v>
      </c>
      <c r="AM17" s="9">
        <v>0.10876174273745713</v>
      </c>
      <c r="AN17" s="8">
        <v>6.7122708705507961E-2</v>
      </c>
      <c r="AO17" s="9">
        <v>0.12527792859766201</v>
      </c>
      <c r="AP17" s="8">
        <v>0.14353555688883057</v>
      </c>
      <c r="AQ17" s="9">
        <v>0.26789498805892231</v>
      </c>
      <c r="AX17" s="83"/>
      <c r="AY17" s="83"/>
    </row>
    <row r="18" spans="2:51" x14ac:dyDescent="0.25">
      <c r="B18" s="5" t="s">
        <v>24</v>
      </c>
      <c r="D18" s="8"/>
      <c r="E18" s="9"/>
      <c r="F18" s="8"/>
      <c r="G18" s="9"/>
      <c r="H18" s="8"/>
      <c r="I18" s="9"/>
      <c r="J18" s="8">
        <v>0</v>
      </c>
      <c r="K18" s="9">
        <v>0</v>
      </c>
      <c r="L18" s="8">
        <v>0</v>
      </c>
      <c r="M18" s="9">
        <v>0</v>
      </c>
      <c r="N18" s="8">
        <v>6.5158539794563097E-4</v>
      </c>
      <c r="O18" s="9">
        <v>8.4579303441654281E-4</v>
      </c>
      <c r="P18" s="8">
        <v>-3.428702856605903E-3</v>
      </c>
      <c r="Q18" s="9">
        <v>-4.4506414697825869E-3</v>
      </c>
      <c r="R18" s="8">
        <v>-3.428702856605903E-3</v>
      </c>
      <c r="S18" s="9">
        <v>-4.4506414697825869E-3</v>
      </c>
      <c r="T18" s="8">
        <v>-3.0962979043817063E-3</v>
      </c>
      <c r="U18" s="9">
        <v>-4.0191618907691913E-3</v>
      </c>
      <c r="V18" s="8">
        <v>2.015972261573129E-3</v>
      </c>
      <c r="W18" s="9">
        <v>2.6168408650525518E-3</v>
      </c>
      <c r="X18" s="8">
        <v>2.684260747823175E-2</v>
      </c>
      <c r="Y18" s="9">
        <v>3.4843154101132465E-2</v>
      </c>
      <c r="Z18" s="8">
        <v>2.684260747823175E-2</v>
      </c>
      <c r="AA18" s="9">
        <v>3.4843154101132465E-2</v>
      </c>
      <c r="AB18" s="8">
        <v>2.7668719224859917E-2</v>
      </c>
      <c r="AC18" s="9">
        <v>3.5915491761170482E-2</v>
      </c>
      <c r="AD18" s="8">
        <v>2.7668719224859917E-2</v>
      </c>
      <c r="AE18" s="9">
        <v>3.5915491761170482E-2</v>
      </c>
      <c r="AF18" s="8">
        <v>2.7232873075680342E-2</v>
      </c>
      <c r="AG18" s="9">
        <v>3.5349739922323625E-2</v>
      </c>
      <c r="AH18" s="8">
        <v>2.7284066387087025E-2</v>
      </c>
      <c r="AI18" s="9">
        <v>3.5416191605146877E-2</v>
      </c>
      <c r="AJ18" s="8">
        <v>2.8012518308598189E-2</v>
      </c>
      <c r="AK18" s="9">
        <v>3.6361761538211752E-2</v>
      </c>
      <c r="AL18" s="8">
        <v>2.8012518308598189E-2</v>
      </c>
      <c r="AM18" s="9">
        <v>3.6361761538211752E-2</v>
      </c>
      <c r="AN18" s="8">
        <v>3.3976039262918922E-2</v>
      </c>
      <c r="AO18" s="9">
        <v>4.4676497702293524E-2</v>
      </c>
      <c r="AP18" s="8">
        <v>0.12640160331056038</v>
      </c>
      <c r="AQ18" s="9">
        <v>0.16621069030944255</v>
      </c>
      <c r="AX18" s="83"/>
      <c r="AY18" s="83"/>
    </row>
    <row r="19" spans="2:51" x14ac:dyDescent="0.25">
      <c r="B19" s="5" t="s">
        <v>25</v>
      </c>
      <c r="D19" s="8"/>
      <c r="E19" s="9"/>
      <c r="F19" s="8"/>
      <c r="G19" s="9"/>
      <c r="H19" s="8"/>
      <c r="I19" s="9"/>
      <c r="J19" s="8" t="s">
        <v>83</v>
      </c>
      <c r="K19" s="9">
        <v>0</v>
      </c>
      <c r="L19" s="8" t="s">
        <v>83</v>
      </c>
      <c r="M19" s="9">
        <v>0</v>
      </c>
      <c r="N19" s="8" t="s">
        <v>83</v>
      </c>
      <c r="O19" s="9">
        <v>0</v>
      </c>
      <c r="P19" s="8" t="s">
        <v>83</v>
      </c>
      <c r="Q19" s="9">
        <v>0</v>
      </c>
      <c r="R19" s="8" t="s">
        <v>83</v>
      </c>
      <c r="S19" s="9">
        <v>0</v>
      </c>
      <c r="T19" s="8" t="s">
        <v>83</v>
      </c>
      <c r="U19" s="9">
        <v>0</v>
      </c>
      <c r="V19" s="8" t="s">
        <v>83</v>
      </c>
      <c r="W19" s="9">
        <v>0</v>
      </c>
      <c r="X19" s="8" t="s">
        <v>83</v>
      </c>
      <c r="Y19" s="9">
        <v>0</v>
      </c>
      <c r="Z19" s="8" t="s">
        <v>83</v>
      </c>
      <c r="AA19" s="9">
        <v>0</v>
      </c>
      <c r="AB19" s="8" t="s">
        <v>83</v>
      </c>
      <c r="AC19" s="9">
        <v>0</v>
      </c>
      <c r="AD19" s="8" t="s">
        <v>83</v>
      </c>
      <c r="AE19" s="9">
        <v>0</v>
      </c>
      <c r="AF19" s="8" t="s">
        <v>83</v>
      </c>
      <c r="AG19" s="9">
        <v>0</v>
      </c>
      <c r="AH19" s="8" t="s">
        <v>83</v>
      </c>
      <c r="AI19" s="9">
        <v>0</v>
      </c>
      <c r="AJ19" s="8" t="s">
        <v>83</v>
      </c>
      <c r="AK19" s="9">
        <v>0</v>
      </c>
      <c r="AL19" s="8" t="s">
        <v>83</v>
      </c>
      <c r="AM19" s="9">
        <v>0</v>
      </c>
      <c r="AN19" s="8" t="s">
        <v>83</v>
      </c>
      <c r="AO19" s="9">
        <v>0</v>
      </c>
      <c r="AP19" s="8" t="s">
        <v>83</v>
      </c>
      <c r="AQ19" s="9">
        <v>0</v>
      </c>
      <c r="AX19" s="83"/>
      <c r="AY19" s="83"/>
    </row>
    <row r="20" spans="2:51" x14ac:dyDescent="0.25">
      <c r="B20" s="5" t="s">
        <v>79</v>
      </c>
      <c r="D20" s="8"/>
      <c r="E20" s="9"/>
      <c r="F20" s="8"/>
      <c r="G20" s="9"/>
      <c r="H20" s="8"/>
      <c r="I20" s="9"/>
      <c r="J20" s="8">
        <v>0</v>
      </c>
      <c r="K20" s="9">
        <v>0</v>
      </c>
      <c r="L20" s="8">
        <v>0</v>
      </c>
      <c r="M20" s="9">
        <v>0</v>
      </c>
      <c r="N20" s="8">
        <v>-3.788157410812798E-2</v>
      </c>
      <c r="O20" s="9">
        <v>-0.10299999999999994</v>
      </c>
      <c r="P20" s="8">
        <v>-8.0912100036777401E-3</v>
      </c>
      <c r="Q20" s="9">
        <v>-2.19999999999997E-2</v>
      </c>
      <c r="R20" s="8">
        <v>-8.0912100036777401E-3</v>
      </c>
      <c r="S20" s="9">
        <v>-2.19999999999997E-2</v>
      </c>
      <c r="T20" s="8">
        <v>-8.0912100036777401E-3</v>
      </c>
      <c r="U20" s="9">
        <v>-2.19999999999997E-2</v>
      </c>
      <c r="V20" s="8">
        <v>2.8687017285766947E-2</v>
      </c>
      <c r="W20" s="9">
        <v>7.8000000000000555E-2</v>
      </c>
      <c r="X20" s="8">
        <v>8.3118793674144875E-2</v>
      </c>
      <c r="Y20" s="9">
        <v>0.22600000000000015</v>
      </c>
      <c r="Z20" s="8">
        <v>8.3118793674144875E-2</v>
      </c>
      <c r="AA20" s="9">
        <v>0.22600000000000015</v>
      </c>
      <c r="AB20" s="8">
        <v>7.5027583670467246E-2</v>
      </c>
      <c r="AC20" s="9">
        <v>0.20400000000000046</v>
      </c>
      <c r="AD20" s="8">
        <v>7.5027583670467246E-2</v>
      </c>
      <c r="AE20" s="9">
        <v>0.20400000000000046</v>
      </c>
      <c r="AF20" s="8">
        <v>7.5027583670467246E-2</v>
      </c>
      <c r="AG20" s="9">
        <v>0.20400000000000046</v>
      </c>
      <c r="AH20" s="8">
        <v>7.245310776020597E-2</v>
      </c>
      <c r="AI20" s="9">
        <v>0.19700000000000029</v>
      </c>
      <c r="AJ20" s="8">
        <v>7.2085325487311502E-2</v>
      </c>
      <c r="AK20" s="9">
        <v>0.19600000000000001</v>
      </c>
      <c r="AL20" s="8">
        <v>7.2085325487311502E-2</v>
      </c>
      <c r="AM20" s="9">
        <v>0.19600000000000001</v>
      </c>
      <c r="AN20" s="8">
        <v>5.8109599117322386E-2</v>
      </c>
      <c r="AO20" s="9">
        <v>0.15799999999999978</v>
      </c>
      <c r="AP20" s="8">
        <v>9.8565649135711642E-2</v>
      </c>
      <c r="AQ20" s="9">
        <v>0.26800000000000007</v>
      </c>
      <c r="AX20" s="83"/>
      <c r="AY20" s="83"/>
    </row>
    <row r="21" spans="2:51" x14ac:dyDescent="0.25">
      <c r="B21" s="5" t="s">
        <v>80</v>
      </c>
      <c r="D21" s="8"/>
      <c r="E21" s="9"/>
      <c r="F21" s="8"/>
      <c r="G21" s="9"/>
      <c r="H21" s="8"/>
      <c r="I21" s="9"/>
      <c r="J21" s="8">
        <v>0</v>
      </c>
      <c r="K21" s="9">
        <v>0</v>
      </c>
      <c r="L21" s="8">
        <v>0</v>
      </c>
      <c r="M21" s="9">
        <v>0</v>
      </c>
      <c r="N21" s="8">
        <v>-3.5186930568645747E-2</v>
      </c>
      <c r="O21" s="9">
        <v>-0.11199999999999954</v>
      </c>
      <c r="P21" s="8">
        <v>-1.0367577756833057E-2</v>
      </c>
      <c r="Q21" s="9">
        <v>-3.2999999999999668E-2</v>
      </c>
      <c r="R21" s="8">
        <v>-1.0367577756833057E-2</v>
      </c>
      <c r="S21" s="9">
        <v>-3.2999999999999668E-2</v>
      </c>
      <c r="T21" s="8">
        <v>-1.0053408733898817E-2</v>
      </c>
      <c r="U21" s="9">
        <v>-3.1999999999999931E-2</v>
      </c>
      <c r="V21" s="8">
        <v>3.0788564247565375E-2</v>
      </c>
      <c r="W21" s="9">
        <v>9.8000000000000573E-2</v>
      </c>
      <c r="X21" s="8">
        <v>9.4564875903236034E-2</v>
      </c>
      <c r="Y21" s="9">
        <v>0.30100000000000032</v>
      </c>
      <c r="Z21" s="8">
        <v>9.4564875903236034E-2</v>
      </c>
      <c r="AA21" s="9">
        <v>0.30100000000000032</v>
      </c>
      <c r="AB21" s="8">
        <v>8.7967326421614978E-2</v>
      </c>
      <c r="AC21" s="9">
        <v>0.28000000000000058</v>
      </c>
      <c r="AD21" s="8">
        <v>8.7967326421614978E-2</v>
      </c>
      <c r="AE21" s="9">
        <v>0.28000000000000058</v>
      </c>
      <c r="AF21" s="8">
        <v>7.7913917687716161E-2</v>
      </c>
      <c r="AG21" s="9">
        <v>0.24800000000000066</v>
      </c>
      <c r="AH21" s="8">
        <v>7.6657241595978753E-2</v>
      </c>
      <c r="AI21" s="9">
        <v>0.24400000000000038</v>
      </c>
      <c r="AJ21" s="8">
        <v>6.1262959472196066E-2</v>
      </c>
      <c r="AK21" s="9">
        <v>0.19500000000000012</v>
      </c>
      <c r="AL21" s="8">
        <v>6.1262959472196066E-2</v>
      </c>
      <c r="AM21" s="9">
        <v>0.19500000000000012</v>
      </c>
      <c r="AN21" s="8">
        <v>4.5554508325479137E-2</v>
      </c>
      <c r="AO21" s="9">
        <v>0.14500000000000002</v>
      </c>
      <c r="AP21" s="8">
        <v>9.7078228086710627E-2</v>
      </c>
      <c r="AQ21" s="9">
        <v>0.30900000000000005</v>
      </c>
      <c r="AX21" s="83"/>
      <c r="AY21" s="83"/>
    </row>
    <row r="22" spans="2:51" x14ac:dyDescent="0.25">
      <c r="B22" s="5" t="s">
        <v>81</v>
      </c>
      <c r="D22" s="8"/>
      <c r="E22" s="9"/>
      <c r="F22" s="8"/>
      <c r="G22" s="9"/>
      <c r="H22" s="8"/>
      <c r="I22" s="9"/>
      <c r="J22" s="8">
        <v>0</v>
      </c>
      <c r="K22" s="9">
        <v>0</v>
      </c>
      <c r="L22" s="8">
        <v>0</v>
      </c>
      <c r="M22" s="9">
        <v>0</v>
      </c>
      <c r="N22" s="8">
        <v>-2.5070852408981659E-2</v>
      </c>
      <c r="O22" s="9">
        <v>-0.11499999999999896</v>
      </c>
      <c r="P22" s="8">
        <v>-8.720296490080659E-3</v>
      </c>
      <c r="Q22" s="9">
        <v>-3.9999999999999904E-2</v>
      </c>
      <c r="R22" s="8">
        <v>-8.720296490080659E-3</v>
      </c>
      <c r="S22" s="9">
        <v>-3.9999999999999904E-2</v>
      </c>
      <c r="T22" s="8">
        <v>-8.720296490080659E-3</v>
      </c>
      <c r="U22" s="9">
        <v>-3.9999999999999904E-2</v>
      </c>
      <c r="V22" s="8">
        <v>3.8151297144102703E-2</v>
      </c>
      <c r="W22" s="9">
        <v>0.17499999999999932</v>
      </c>
      <c r="X22" s="8">
        <v>0.12012208415086123</v>
      </c>
      <c r="Y22" s="9">
        <v>0.55100000000000027</v>
      </c>
      <c r="Z22" s="8">
        <v>0.12012208415086123</v>
      </c>
      <c r="AA22" s="9">
        <v>0.55100000000000027</v>
      </c>
      <c r="AB22" s="8">
        <v>0.11619795073032502</v>
      </c>
      <c r="AC22" s="9">
        <v>0.53300000000000047</v>
      </c>
      <c r="AD22" s="8">
        <v>0.11619795073032502</v>
      </c>
      <c r="AE22" s="9">
        <v>0.53300000000000047</v>
      </c>
      <c r="AF22" s="8">
        <v>0.10246348375844794</v>
      </c>
      <c r="AG22" s="9">
        <v>0.47000000000000036</v>
      </c>
      <c r="AH22" s="8">
        <v>0.10159145410943982</v>
      </c>
      <c r="AI22" s="9">
        <v>0.46600000000000019</v>
      </c>
      <c r="AJ22" s="8">
        <v>8.4368868541530473E-2</v>
      </c>
      <c r="AK22" s="9">
        <v>0.38700000000000045</v>
      </c>
      <c r="AL22" s="8">
        <v>8.4368868541530473E-2</v>
      </c>
      <c r="AM22" s="9">
        <v>0.38700000000000045</v>
      </c>
      <c r="AN22" s="8">
        <v>6.4530194026596988E-2</v>
      </c>
      <c r="AO22" s="9">
        <v>0.29600000000000065</v>
      </c>
      <c r="AP22" s="8">
        <v>0.12993241770220187</v>
      </c>
      <c r="AQ22" s="9">
        <v>0.59599999999999975</v>
      </c>
      <c r="AX22" s="83"/>
      <c r="AY22" s="83"/>
    </row>
    <row r="23" spans="2:51" x14ac:dyDescent="0.25">
      <c r="B23" s="5" t="s">
        <v>82</v>
      </c>
      <c r="D23" s="8"/>
      <c r="E23" s="9"/>
      <c r="F23" s="8"/>
      <c r="G23" s="9"/>
      <c r="H23" s="8"/>
      <c r="I23" s="9"/>
      <c r="J23" s="8" t="s">
        <v>83</v>
      </c>
      <c r="K23" s="9">
        <v>0</v>
      </c>
      <c r="L23" s="8" t="s">
        <v>83</v>
      </c>
      <c r="M23" s="9">
        <v>0</v>
      </c>
      <c r="N23" s="8" t="s">
        <v>83</v>
      </c>
      <c r="O23" s="9">
        <v>0</v>
      </c>
      <c r="P23" s="8" t="s">
        <v>83</v>
      </c>
      <c r="Q23" s="9">
        <v>0</v>
      </c>
      <c r="R23" s="8" t="s">
        <v>83</v>
      </c>
      <c r="S23" s="9">
        <v>0</v>
      </c>
      <c r="T23" s="8" t="s">
        <v>83</v>
      </c>
      <c r="U23" s="9">
        <v>0</v>
      </c>
      <c r="V23" s="8" t="s">
        <v>83</v>
      </c>
      <c r="W23" s="9">
        <v>0</v>
      </c>
      <c r="X23" s="8" t="s">
        <v>83</v>
      </c>
      <c r="Y23" s="9">
        <v>0</v>
      </c>
      <c r="Z23" s="8" t="s">
        <v>83</v>
      </c>
      <c r="AA23" s="9">
        <v>0</v>
      </c>
      <c r="AB23" s="8" t="s">
        <v>83</v>
      </c>
      <c r="AC23" s="9">
        <v>0</v>
      </c>
      <c r="AD23" s="8" t="s">
        <v>83</v>
      </c>
      <c r="AE23" s="9">
        <v>0</v>
      </c>
      <c r="AF23" s="8" t="s">
        <v>83</v>
      </c>
      <c r="AG23" s="9">
        <v>0</v>
      </c>
      <c r="AH23" s="8" t="s">
        <v>83</v>
      </c>
      <c r="AI23" s="9">
        <v>0</v>
      </c>
      <c r="AJ23" s="8" t="s">
        <v>83</v>
      </c>
      <c r="AK23" s="9">
        <v>0</v>
      </c>
      <c r="AL23" s="8" t="s">
        <v>83</v>
      </c>
      <c r="AM23" s="9">
        <v>0</v>
      </c>
      <c r="AN23" s="8" t="s">
        <v>83</v>
      </c>
      <c r="AO23" s="9">
        <v>0</v>
      </c>
      <c r="AP23" s="8" t="s">
        <v>83</v>
      </c>
      <c r="AQ23" s="9">
        <v>0</v>
      </c>
      <c r="AX23" s="83"/>
      <c r="AY23" s="83"/>
    </row>
    <row r="24" spans="2:51" ht="16.5" thickBot="1" x14ac:dyDescent="0.3">
      <c r="B24" s="5" t="s">
        <v>26</v>
      </c>
      <c r="D24" s="10"/>
      <c r="E24" s="11"/>
      <c r="F24" s="10"/>
      <c r="G24" s="11"/>
      <c r="H24" s="10"/>
      <c r="I24" s="11"/>
      <c r="J24" s="10">
        <v>0</v>
      </c>
      <c r="K24" s="11">
        <v>0</v>
      </c>
      <c r="L24" s="10">
        <v>0</v>
      </c>
      <c r="M24" s="11">
        <v>0</v>
      </c>
      <c r="N24" s="10">
        <v>-3.5828635025235922E-2</v>
      </c>
      <c r="O24" s="11">
        <v>-0.11122677315694444</v>
      </c>
      <c r="P24" s="10">
        <v>-1.0049531202006468E-2</v>
      </c>
      <c r="Q24" s="11">
        <v>-3.1197865242477058E-2</v>
      </c>
      <c r="R24" s="10">
        <v>-1.0049531202006468E-2</v>
      </c>
      <c r="S24" s="11">
        <v>-3.1197865242477058E-2</v>
      </c>
      <c r="T24" s="10">
        <v>-1.0016906352744881E-2</v>
      </c>
      <c r="U24" s="11">
        <v>-3.1096584333909483E-2</v>
      </c>
      <c r="V24" s="10">
        <v>3.0292358068217284E-2</v>
      </c>
      <c r="W24" s="11">
        <v>9.4039899562720075E-2</v>
      </c>
      <c r="X24" s="10">
        <v>9.2722542600837121E-2</v>
      </c>
      <c r="Y24" s="11">
        <v>0.28784878924732399</v>
      </c>
      <c r="Z24" s="10">
        <v>9.2711667651083296E-2</v>
      </c>
      <c r="AA24" s="11">
        <v>0.28781502894446814</v>
      </c>
      <c r="AB24" s="10">
        <v>8.5931617549739991E-2</v>
      </c>
      <c r="AC24" s="11">
        <v>0.26676697355291751</v>
      </c>
      <c r="AD24" s="10">
        <v>8.5931617549739991E-2</v>
      </c>
      <c r="AE24" s="11">
        <v>0.26676697355291751</v>
      </c>
      <c r="AF24" s="10">
        <v>8.6340098789371655E-2</v>
      </c>
      <c r="AG24" s="11">
        <v>0.26803506680144268</v>
      </c>
      <c r="AH24" s="10">
        <v>8.4952436014750221E-2</v>
      </c>
      <c r="AI24" s="11">
        <v>0.2637271925957288</v>
      </c>
      <c r="AJ24" s="10">
        <v>7.089832834994847E-2</v>
      </c>
      <c r="AK24" s="11">
        <v>0.22009748010304983</v>
      </c>
      <c r="AL24" s="10">
        <v>7.089832834994847E-2</v>
      </c>
      <c r="AM24" s="11">
        <v>0.22009748010304983</v>
      </c>
      <c r="AN24" s="10">
        <v>5.6442880732531897E-2</v>
      </c>
      <c r="AO24" s="11">
        <v>0.17811899999999953</v>
      </c>
      <c r="AP24" s="10">
        <v>0.10823138415439293</v>
      </c>
      <c r="AQ24" s="11">
        <v>0.34154999999999991</v>
      </c>
      <c r="AX24" s="83"/>
      <c r="AY24" s="83"/>
    </row>
    <row r="25" spans="2:51" ht="7.5" customHeight="1" x14ac:dyDescent="0.25"/>
    <row r="26" spans="2:51" ht="3" customHeight="1" thickBot="1" x14ac:dyDescent="0.3"/>
    <row r="27" spans="2:51" ht="72.75" customHeight="1" x14ac:dyDescent="0.25">
      <c r="D27" s="84"/>
      <c r="E27" s="85"/>
      <c r="F27" s="84"/>
      <c r="G27" s="85"/>
      <c r="H27" s="84"/>
      <c r="I27" s="85"/>
      <c r="J27" s="84" t="s">
        <v>0</v>
      </c>
      <c r="K27" s="85"/>
      <c r="L27" s="84" t="s">
        <v>31</v>
      </c>
      <c r="M27" s="85"/>
      <c r="N27" s="84" t="str">
        <f>N4</f>
        <v>Table 1020: Change In 500MW Model</v>
      </c>
      <c r="O27" s="85"/>
      <c r="P27" s="84" t="str">
        <f>P4</f>
        <v>Table 1022 - 1028: service model inputs</v>
      </c>
      <c r="Q27" s="85"/>
      <c r="R27" s="84" t="str">
        <f>R4</f>
        <v>Table 1032: LAF values</v>
      </c>
      <c r="S27" s="85"/>
      <c r="T27" s="84" t="s">
        <v>32</v>
      </c>
      <c r="U27" s="85"/>
      <c r="V27" s="84" t="str">
        <f>V4</f>
        <v>Table 1041: load characteristics (Load Factor)</v>
      </c>
      <c r="W27" s="85"/>
      <c r="X27" s="84" t="str">
        <f>X4</f>
        <v>Table 1041: load characteristics (Coincidence Factor)</v>
      </c>
      <c r="Y27" s="85"/>
      <c r="Z27" s="84" t="str">
        <f>Z4</f>
        <v>Table 1055: NGC exit</v>
      </c>
      <c r="AA27" s="85"/>
      <c r="AB27" s="84" t="str">
        <f>AB4</f>
        <v>Table 1059: Otex</v>
      </c>
      <c r="AC27" s="85"/>
      <c r="AD27" s="84" t="str">
        <f>AD4</f>
        <v>Table 1060: Customer Contribs</v>
      </c>
      <c r="AE27" s="85"/>
      <c r="AF27" s="84" t="str">
        <f>AF4</f>
        <v>Table 1061/1062/1064: TPR data</v>
      </c>
      <c r="AG27" s="85"/>
      <c r="AH27" s="84" t="str">
        <f>AH4</f>
        <v>Table 1066/1068 - annual hours in time bands</v>
      </c>
      <c r="AI27" s="85"/>
      <c r="AJ27" s="84" t="str">
        <f>AJ4</f>
        <v>Table 1069: Peaking probabailities</v>
      </c>
      <c r="AK27" s="85"/>
      <c r="AL27" s="84" t="str">
        <f>AL4</f>
        <v>Table 1092: power factor</v>
      </c>
      <c r="AM27" s="85"/>
      <c r="AN27" s="84" t="str">
        <f>AN4</f>
        <v>Table 1053: volumes and mpans etc forecast</v>
      </c>
      <c r="AO27" s="85"/>
      <c r="AP27" s="84" t="str">
        <f>AP4</f>
        <v>Table 1076: allowed revenue</v>
      </c>
      <c r="AQ27" s="85"/>
    </row>
    <row r="28" spans="2:51" ht="63.75" thickBot="1" x14ac:dyDescent="0.3">
      <c r="B28" s="12" t="s">
        <v>27</v>
      </c>
      <c r="D28" s="3" t="s">
        <v>11</v>
      </c>
      <c r="E28" s="4" t="s">
        <v>12</v>
      </c>
      <c r="F28" s="3" t="s">
        <v>11</v>
      </c>
      <c r="G28" s="4" t="s">
        <v>12</v>
      </c>
      <c r="H28" s="3" t="s">
        <v>11</v>
      </c>
      <c r="I28" s="4" t="s">
        <v>12</v>
      </c>
      <c r="J28" s="3" t="s">
        <v>11</v>
      </c>
      <c r="K28" s="4" t="s">
        <v>12</v>
      </c>
      <c r="L28" s="3" t="s">
        <v>11</v>
      </c>
      <c r="M28" s="4" t="s">
        <v>12</v>
      </c>
      <c r="N28" s="3" t="s">
        <v>11</v>
      </c>
      <c r="O28" s="4" t="s">
        <v>12</v>
      </c>
      <c r="P28" s="3" t="s">
        <v>11</v>
      </c>
      <c r="Q28" s="4" t="s">
        <v>12</v>
      </c>
      <c r="R28" s="3" t="s">
        <v>11</v>
      </c>
      <c r="S28" s="4" t="s">
        <v>12</v>
      </c>
      <c r="T28" s="3" t="s">
        <v>11</v>
      </c>
      <c r="U28" s="4" t="s">
        <v>12</v>
      </c>
      <c r="V28" s="3" t="s">
        <v>11</v>
      </c>
      <c r="W28" s="4" t="s">
        <v>12</v>
      </c>
      <c r="X28" s="3" t="s">
        <v>11</v>
      </c>
      <c r="Y28" s="4" t="s">
        <v>12</v>
      </c>
      <c r="Z28" s="3" t="s">
        <v>11</v>
      </c>
      <c r="AA28" s="4" t="s">
        <v>12</v>
      </c>
      <c r="AB28" s="3" t="s">
        <v>11</v>
      </c>
      <c r="AC28" s="4" t="s">
        <v>12</v>
      </c>
      <c r="AD28" s="3" t="s">
        <v>11</v>
      </c>
      <c r="AE28" s="4" t="s">
        <v>12</v>
      </c>
      <c r="AF28" s="3" t="s">
        <v>11</v>
      </c>
      <c r="AG28" s="4" t="s">
        <v>12</v>
      </c>
      <c r="AH28" s="3" t="s">
        <v>11</v>
      </c>
      <c r="AI28" s="4" t="s">
        <v>12</v>
      </c>
      <c r="AJ28" s="3" t="s">
        <v>11</v>
      </c>
      <c r="AK28" s="4" t="s">
        <v>12</v>
      </c>
      <c r="AL28" s="3" t="s">
        <v>11</v>
      </c>
      <c r="AM28" s="4" t="s">
        <v>12</v>
      </c>
      <c r="AN28" s="3" t="s">
        <v>11</v>
      </c>
      <c r="AO28" s="4" t="s">
        <v>12</v>
      </c>
      <c r="AP28" s="3" t="s">
        <v>11</v>
      </c>
      <c r="AQ28" s="4" t="s">
        <v>12</v>
      </c>
    </row>
    <row r="29" spans="2:51" ht="5.25" customHeight="1" thickBot="1" x14ac:dyDescent="0.3"/>
    <row r="30" spans="2:51" ht="12" customHeight="1" x14ac:dyDescent="0.25">
      <c r="B30" s="5" t="s">
        <v>13</v>
      </c>
      <c r="D30" s="25"/>
      <c r="E30" s="26"/>
      <c r="F30" s="25"/>
      <c r="G30" s="26"/>
      <c r="H30" s="22">
        <f>+H7</f>
        <v>0</v>
      </c>
      <c r="I30" s="13" t="str">
        <f t="shared" ref="I30:I41" si="0">IF(I7-G7=0,"-",I7-G7)</f>
        <v>-</v>
      </c>
      <c r="J30" s="22" t="str">
        <f t="shared" ref="J30:J47" si="1">IF(H7 = "","-",J7-H7)</f>
        <v>-</v>
      </c>
      <c r="K30" s="13" t="str">
        <f t="shared" ref="K30:K41" si="2">IF(K7-I7=0,"-",K7-I7)</f>
        <v>-</v>
      </c>
      <c r="L30" s="22">
        <f t="shared" ref="L30:L47" si="3">IF(J7 = "","-",L7-J7)</f>
        <v>0</v>
      </c>
      <c r="M30" s="13" t="str">
        <f t="shared" ref="M30:M41" si="4">IF(M7-K7=0,"-",M7-K7)</f>
        <v>-</v>
      </c>
      <c r="N30" s="22">
        <f t="shared" ref="N30:N47" si="5">IF(L7 = "","-",N7-L7)</f>
        <v>1.4960432543698055E-4</v>
      </c>
      <c r="O30" s="13">
        <f t="shared" ref="O30:O41" si="6">IF(O7-M7=0,"-",O7-M7)</f>
        <v>4.8153252575802632E-4</v>
      </c>
      <c r="P30" s="14">
        <f t="shared" ref="P30:P47" si="7">IF(N7 = "","-",P7-N7)</f>
        <v>8.1049770186258918E-4</v>
      </c>
      <c r="Q30" s="13">
        <f t="shared" ref="Q30:Q41" si="8">IF(Q7-O7=0,"-",Q7-O7)</f>
        <v>2.6087548228213775E-3</v>
      </c>
      <c r="R30" s="14">
        <f t="shared" ref="R30:R47" si="9">IF(P7 = "","-",R7-P7)</f>
        <v>0</v>
      </c>
      <c r="S30" s="13" t="str">
        <f t="shared" ref="S30:S41" si="10">IF(S7-Q7=0,"-",S7-Q7)</f>
        <v>-</v>
      </c>
      <c r="T30" s="22">
        <f t="shared" ref="T30:T47" si="11">IF(R7 = "","-",T7-R7)</f>
        <v>3.1068373876008692E-4</v>
      </c>
      <c r="U30" s="13">
        <f t="shared" ref="U30:U41" si="12">IF(U7-S7=0,"-",U7-S7)</f>
        <v>1.000000000000327E-3</v>
      </c>
      <c r="V30" s="22">
        <f t="shared" ref="V30:V47" si="13">IF(T7 = "","-",V7-T7)</f>
        <v>4.3215215316214639E-3</v>
      </c>
      <c r="W30" s="13">
        <f>IF(W7-S7=0,"-",W7-S7)</f>
        <v>1.4909712651420852E-2</v>
      </c>
      <c r="X30" s="22">
        <f t="shared" ref="X30:X47" si="14">IF(V7 = "","-",X7-V7)</f>
        <v>-3.2292408290365948E-2</v>
      </c>
      <c r="Y30" s="13">
        <f t="shared" ref="Y30:Y41" si="15">IF(Y7-U7=0,"-",Y7-U7)</f>
        <v>-9.0030095782859546E-2</v>
      </c>
      <c r="Z30" s="22">
        <f t="shared" ref="Z30:Z47" si="16">IF(X7 = "","-",Z7-X7)</f>
        <v>0</v>
      </c>
      <c r="AA30" s="13" t="str">
        <f t="shared" ref="AA30:AA41" si="17">IF(AA7-Y7=0,"-",AA7-Y7)</f>
        <v>-</v>
      </c>
      <c r="AB30" s="14">
        <f t="shared" ref="AB30:AB47" si="18">IF(Z7 = "","-",AB7-Z7)</f>
        <v>-5.6526585548144492E-4</v>
      </c>
      <c r="AC30" s="13">
        <f t="shared" ref="AC30:AC41" si="19">IF(AC7-AA7=0,"-",AC7-AA7)</f>
        <v>-1.8194253028413904E-3</v>
      </c>
      <c r="AD30" s="14">
        <f t="shared" ref="AD30:AD47" si="20">IF(AB7 = "","-",AD7-AB7)</f>
        <v>0</v>
      </c>
      <c r="AE30" s="13" t="str">
        <f t="shared" ref="AE30:AE41" si="21">IF(AE7-AC7=0,"-",AE7-AC7)</f>
        <v>-</v>
      </c>
      <c r="AF30" s="22">
        <f t="shared" ref="AF30:AF47" si="22">IF(AD7 = "","-",AF7-AD7)</f>
        <v>-3.1068373876008692E-4</v>
      </c>
      <c r="AG30" s="13">
        <f t="shared" ref="AG30:AG41" si="23">IF(AG7-AE7=0,"-",AG7-AE7)</f>
        <v>-9.9999999999991762E-4</v>
      </c>
      <c r="AH30" s="14">
        <f t="shared" ref="AH30:AH47" si="24">IF(AF7 = "","-",AH7-AF7)</f>
        <v>0</v>
      </c>
      <c r="AI30" s="13" t="str">
        <f t="shared" ref="AI30:AI41" si="25">IF(AI7-AG7=0,"-",AI7-AG7)</f>
        <v>-</v>
      </c>
      <c r="AJ30" s="14">
        <f t="shared" ref="AJ30:AJ47" si="26">IF(AH7 = "","-",AJ7-AH7)</f>
        <v>0</v>
      </c>
      <c r="AK30" s="13" t="str">
        <f t="shared" ref="AK30:AK41" si="27">IF(AK7-AI7=0,"-",AK7-AI7)</f>
        <v>-</v>
      </c>
      <c r="AL30" s="14">
        <f t="shared" ref="AL30:AL47" si="28">IF(AJ7 = "","-",AL7-AJ7)</f>
        <v>0</v>
      </c>
      <c r="AM30" s="13" t="str">
        <f t="shared" ref="AM30:AM41" si="29">IF(AM7-AK7=0,"-",AM7-AK7)</f>
        <v>-</v>
      </c>
      <c r="AN30" s="22">
        <f t="shared" ref="AN30:AN47" si="30">IF(AL7 = "","-",AN7-AL7)</f>
        <v>3.428575019654434E-3</v>
      </c>
      <c r="AO30" s="13">
        <f t="shared" ref="AO30:AO41" si="31">IF(AO7-AM7=0,"-",AO7-AM7)</f>
        <v>1.0870781524409137E-2</v>
      </c>
      <c r="AP30" s="22">
        <f t="shared" ref="AP30:AP41" si="32">IF(AN7 = "","-",AP7-AN7)</f>
        <v>6.7585752754323325E-2</v>
      </c>
      <c r="AQ30" s="13">
        <f t="shared" ref="AQ30:AQ41" si="33">IF(AQ7-AO7=0,"-",AQ7-AO7)</f>
        <v>0.21800000000000005</v>
      </c>
      <c r="AS30" s="19"/>
      <c r="AT30" s="66"/>
    </row>
    <row r="31" spans="2:51" x14ac:dyDescent="0.25">
      <c r="B31" s="5" t="s">
        <v>14</v>
      </c>
      <c r="D31" s="27"/>
      <c r="E31" s="28"/>
      <c r="F31" s="27"/>
      <c r="G31" s="28"/>
      <c r="H31" s="23">
        <f t="shared" ref="H31:H47" si="34">+H8</f>
        <v>0</v>
      </c>
      <c r="I31" s="15" t="str">
        <f t="shared" si="0"/>
        <v>-</v>
      </c>
      <c r="J31" s="23" t="str">
        <f t="shared" si="1"/>
        <v>-</v>
      </c>
      <c r="K31" s="15" t="str">
        <f t="shared" si="2"/>
        <v>-</v>
      </c>
      <c r="L31" s="23">
        <f t="shared" si="3"/>
        <v>0</v>
      </c>
      <c r="M31" s="15" t="str">
        <f t="shared" si="4"/>
        <v>-</v>
      </c>
      <c r="N31" s="23">
        <f t="shared" si="5"/>
        <v>-6.9749561547161054E-4</v>
      </c>
      <c r="O31" s="15">
        <f t="shared" si="6"/>
        <v>-1.3761904877605939E-3</v>
      </c>
      <c r="P31" s="16">
        <f t="shared" si="7"/>
        <v>7.8412287194573604E-4</v>
      </c>
      <c r="Q31" s="15">
        <f t="shared" si="8"/>
        <v>1.5471099942004102E-3</v>
      </c>
      <c r="R31" s="16">
        <f t="shared" si="9"/>
        <v>0</v>
      </c>
      <c r="S31" s="15" t="str">
        <f t="shared" si="10"/>
        <v>-</v>
      </c>
      <c r="T31" s="23">
        <f t="shared" si="11"/>
        <v>0</v>
      </c>
      <c r="U31" s="15" t="str">
        <f t="shared" si="12"/>
        <v>-</v>
      </c>
      <c r="V31" s="23">
        <f t="shared" si="13"/>
        <v>3.6977444867036802E-4</v>
      </c>
      <c r="W31" s="15">
        <f t="shared" ref="W31:W41" si="35">IF(W8-S8=0,"-",W8-S8)</f>
        <v>7.2958176021373439E-4</v>
      </c>
      <c r="X31" s="23">
        <f t="shared" si="14"/>
        <v>-4.6688214932263161E-2</v>
      </c>
      <c r="Y31" s="15">
        <f t="shared" si="15"/>
        <v>-9.1388384080845292E-2</v>
      </c>
      <c r="Z31" s="16">
        <f t="shared" si="16"/>
        <v>0</v>
      </c>
      <c r="AA31" s="15" t="str">
        <f t="shared" si="17"/>
        <v>-</v>
      </c>
      <c r="AB31" s="16">
        <f t="shared" si="18"/>
        <v>-3.6006100085017589E-4</v>
      </c>
      <c r="AC31" s="15">
        <f t="shared" si="19"/>
        <v>-7.1041668706176009E-4</v>
      </c>
      <c r="AD31" s="16">
        <f t="shared" si="20"/>
        <v>0</v>
      </c>
      <c r="AE31" s="15" t="str">
        <f t="shared" si="21"/>
        <v>-</v>
      </c>
      <c r="AF31" s="23">
        <f t="shared" si="22"/>
        <v>4.3067908314700087E-3</v>
      </c>
      <c r="AG31" s="15">
        <f t="shared" si="23"/>
        <v>8.4974936667322337E-3</v>
      </c>
      <c r="AH31" s="16">
        <f t="shared" si="24"/>
        <v>0</v>
      </c>
      <c r="AI31" s="15" t="str">
        <f t="shared" si="25"/>
        <v>-</v>
      </c>
      <c r="AJ31" s="16">
        <f t="shared" si="26"/>
        <v>-3.2982105386785143E-3</v>
      </c>
      <c r="AK31" s="15">
        <f t="shared" si="27"/>
        <v>-6.5075189998033967E-3</v>
      </c>
      <c r="AL31" s="16">
        <f t="shared" si="28"/>
        <v>0</v>
      </c>
      <c r="AM31" s="15" t="str">
        <f t="shared" si="29"/>
        <v>-</v>
      </c>
      <c r="AN31" s="23">
        <f t="shared" si="30"/>
        <v>1.3260524436206844E-2</v>
      </c>
      <c r="AO31" s="15">
        <f t="shared" si="31"/>
        <v>2.6820141527237815E-2</v>
      </c>
      <c r="AP31" s="23">
        <f t="shared" si="32"/>
        <v>6.8756373382596436E-2</v>
      </c>
      <c r="AQ31" s="15">
        <f t="shared" si="33"/>
        <v>0.13426289545456643</v>
      </c>
      <c r="AS31" s="19"/>
      <c r="AT31" s="66"/>
    </row>
    <row r="32" spans="2:51" x14ac:dyDescent="0.25">
      <c r="B32" s="5" t="s">
        <v>15</v>
      </c>
      <c r="D32" s="27"/>
      <c r="E32" s="28"/>
      <c r="F32" s="27"/>
      <c r="G32" s="28"/>
      <c r="H32" s="23">
        <f t="shared" si="34"/>
        <v>0</v>
      </c>
      <c r="I32" s="15" t="str">
        <f t="shared" si="0"/>
        <v>-</v>
      </c>
      <c r="J32" s="23" t="str">
        <f t="shared" si="1"/>
        <v>-</v>
      </c>
      <c r="K32" s="15" t="str">
        <f t="shared" si="2"/>
        <v>-</v>
      </c>
      <c r="L32" s="23">
        <f t="shared" si="3"/>
        <v>0</v>
      </c>
      <c r="M32" s="15" t="str">
        <f t="shared" si="4"/>
        <v>-</v>
      </c>
      <c r="N32" s="23">
        <f t="shared" si="5"/>
        <v>1.6447368421052655E-2</v>
      </c>
      <c r="O32" s="15">
        <f t="shared" si="6"/>
        <v>4.9999999999999784E-3</v>
      </c>
      <c r="P32" s="16">
        <f t="shared" si="7"/>
        <v>-3.2894736842103978E-3</v>
      </c>
      <c r="Q32" s="15">
        <f t="shared" si="8"/>
        <v>-9.9999999999996533E-4</v>
      </c>
      <c r="R32" s="16">
        <f t="shared" si="9"/>
        <v>0</v>
      </c>
      <c r="S32" s="15" t="str">
        <f t="shared" si="10"/>
        <v>-</v>
      </c>
      <c r="T32" s="23">
        <f t="shared" si="11"/>
        <v>0</v>
      </c>
      <c r="U32" s="15" t="str">
        <f t="shared" si="12"/>
        <v>-</v>
      </c>
      <c r="V32" s="23">
        <f t="shared" si="13"/>
        <v>2.3026315789473673E-2</v>
      </c>
      <c r="W32" s="15">
        <f t="shared" si="35"/>
        <v>7.0000000000000106E-3</v>
      </c>
      <c r="X32" s="23">
        <f t="shared" si="14"/>
        <v>-1.3157894736842479E-2</v>
      </c>
      <c r="Y32" s="15">
        <f t="shared" si="15"/>
        <v>2.9999999999999472E-3</v>
      </c>
      <c r="Z32" s="16">
        <f t="shared" si="16"/>
        <v>0</v>
      </c>
      <c r="AA32" s="15" t="str">
        <f t="shared" si="17"/>
        <v>-</v>
      </c>
      <c r="AB32" s="16">
        <f t="shared" si="18"/>
        <v>0</v>
      </c>
      <c r="AC32" s="15" t="str">
        <f t="shared" si="19"/>
        <v>-</v>
      </c>
      <c r="AD32" s="16">
        <f t="shared" si="20"/>
        <v>0</v>
      </c>
      <c r="AE32" s="15" t="str">
        <f t="shared" si="21"/>
        <v>-</v>
      </c>
      <c r="AF32" s="23">
        <f t="shared" si="22"/>
        <v>3.6184210526316152E-2</v>
      </c>
      <c r="AG32" s="15">
        <f t="shared" si="23"/>
        <v>1.1000000000000072E-2</v>
      </c>
      <c r="AH32" s="16">
        <f t="shared" si="24"/>
        <v>0</v>
      </c>
      <c r="AI32" s="15" t="str">
        <f t="shared" si="25"/>
        <v>-</v>
      </c>
      <c r="AJ32" s="16">
        <f t="shared" si="26"/>
        <v>-3.6184210526316152E-2</v>
      </c>
      <c r="AK32" s="15">
        <f t="shared" si="27"/>
        <v>-1.1000000000000072E-2</v>
      </c>
      <c r="AL32" s="16">
        <f t="shared" si="28"/>
        <v>0</v>
      </c>
      <c r="AM32" s="15" t="str">
        <f t="shared" si="29"/>
        <v>-</v>
      </c>
      <c r="AN32" s="23">
        <f t="shared" si="30"/>
        <v>3.2894736842106198E-3</v>
      </c>
      <c r="AO32" s="15">
        <f t="shared" si="31"/>
        <v>1.000000000000007E-3</v>
      </c>
      <c r="AP32" s="23">
        <f t="shared" si="32"/>
        <v>6.5789473684210842E-2</v>
      </c>
      <c r="AQ32" s="15">
        <f t="shared" si="33"/>
        <v>2.0000000000000066E-2</v>
      </c>
      <c r="AS32" s="19"/>
      <c r="AT32" s="66"/>
    </row>
    <row r="33" spans="2:46" x14ac:dyDescent="0.25">
      <c r="B33" s="5" t="s">
        <v>16</v>
      </c>
      <c r="D33" s="27"/>
      <c r="E33" s="28"/>
      <c r="F33" s="27"/>
      <c r="G33" s="28"/>
      <c r="H33" s="23">
        <f t="shared" si="34"/>
        <v>0</v>
      </c>
      <c r="I33" s="15" t="str">
        <f t="shared" si="0"/>
        <v>-</v>
      </c>
      <c r="J33" s="23" t="str">
        <f t="shared" si="1"/>
        <v>-</v>
      </c>
      <c r="K33" s="15" t="str">
        <f t="shared" si="2"/>
        <v>-</v>
      </c>
      <c r="L33" s="23">
        <f t="shared" si="3"/>
        <v>0</v>
      </c>
      <c r="M33" s="15" t="str">
        <f t="shared" si="4"/>
        <v>-</v>
      </c>
      <c r="N33" s="23">
        <f t="shared" si="5"/>
        <v>3.635191700946061E-3</v>
      </c>
      <c r="O33" s="15">
        <f t="shared" si="6"/>
        <v>9.0732032202012394E-3</v>
      </c>
      <c r="P33" s="16">
        <f t="shared" si="7"/>
        <v>-1.9269240082868677E-3</v>
      </c>
      <c r="Q33" s="15">
        <f t="shared" si="8"/>
        <v>-4.8094776164135343E-3</v>
      </c>
      <c r="R33" s="16">
        <f t="shared" si="9"/>
        <v>0</v>
      </c>
      <c r="S33" s="15" t="str">
        <f t="shared" si="10"/>
        <v>-</v>
      </c>
      <c r="T33" s="23">
        <f t="shared" si="11"/>
        <v>0</v>
      </c>
      <c r="U33" s="15" t="str">
        <f t="shared" si="12"/>
        <v>-</v>
      </c>
      <c r="V33" s="23">
        <f t="shared" si="13"/>
        <v>-1.212520446027876E-2</v>
      </c>
      <c r="W33" s="15">
        <f t="shared" si="35"/>
        <v>-3.0263725603787622E-2</v>
      </c>
      <c r="X33" s="23">
        <f t="shared" si="14"/>
        <v>3.1054150717500728E-2</v>
      </c>
      <c r="Y33" s="15">
        <f t="shared" si="15"/>
        <v>4.7245424798737161E-2</v>
      </c>
      <c r="Z33" s="16">
        <f t="shared" si="16"/>
        <v>0</v>
      </c>
      <c r="AA33" s="15" t="str">
        <f t="shared" si="17"/>
        <v>-</v>
      </c>
      <c r="AB33" s="16">
        <f t="shared" si="18"/>
        <v>6.1197548634361887E-4</v>
      </c>
      <c r="AC33" s="15">
        <f t="shared" si="19"/>
        <v>1.5274512075753449E-3</v>
      </c>
      <c r="AD33" s="16">
        <f t="shared" si="20"/>
        <v>0</v>
      </c>
      <c r="AE33" s="15" t="str">
        <f t="shared" si="21"/>
        <v>-</v>
      </c>
      <c r="AF33" s="23">
        <f t="shared" si="22"/>
        <v>0</v>
      </c>
      <c r="AG33" s="15" t="str">
        <f t="shared" si="23"/>
        <v>-</v>
      </c>
      <c r="AH33" s="16">
        <f t="shared" si="24"/>
        <v>0</v>
      </c>
      <c r="AI33" s="15" t="str">
        <f t="shared" si="25"/>
        <v>-</v>
      </c>
      <c r="AJ33" s="16">
        <f t="shared" si="26"/>
        <v>0</v>
      </c>
      <c r="AK33" s="15" t="str">
        <f t="shared" si="27"/>
        <v>-</v>
      </c>
      <c r="AL33" s="16">
        <f t="shared" si="28"/>
        <v>0</v>
      </c>
      <c r="AM33" s="15" t="str">
        <f t="shared" si="29"/>
        <v>-</v>
      </c>
      <c r="AN33" s="23">
        <f t="shared" si="30"/>
        <v>4.4800038475005799E-3</v>
      </c>
      <c r="AO33" s="15">
        <f t="shared" si="31"/>
        <v>1.1218209776286903E-2</v>
      </c>
      <c r="AP33" s="23">
        <f t="shared" si="32"/>
        <v>7.6881481773703131E-2</v>
      </c>
      <c r="AQ33" s="15">
        <f t="shared" si="33"/>
        <v>0.1919999999999995</v>
      </c>
      <c r="AS33" s="19"/>
      <c r="AT33" s="66"/>
    </row>
    <row r="34" spans="2:46" x14ac:dyDescent="0.25">
      <c r="B34" s="5" t="s">
        <v>17</v>
      </c>
      <c r="D34" s="27"/>
      <c r="E34" s="28"/>
      <c r="F34" s="27"/>
      <c r="G34" s="28"/>
      <c r="H34" s="23">
        <f t="shared" si="34"/>
        <v>0</v>
      </c>
      <c r="I34" s="15" t="str">
        <f t="shared" si="0"/>
        <v>-</v>
      </c>
      <c r="J34" s="23" t="str">
        <f t="shared" si="1"/>
        <v>-</v>
      </c>
      <c r="K34" s="15" t="str">
        <f t="shared" si="2"/>
        <v>-</v>
      </c>
      <c r="L34" s="23">
        <f t="shared" si="3"/>
        <v>0</v>
      </c>
      <c r="M34" s="15" t="str">
        <f t="shared" si="4"/>
        <v>-</v>
      </c>
      <c r="N34" s="23">
        <f t="shared" si="5"/>
        <v>4.9521011968107764E-3</v>
      </c>
      <c r="O34" s="15">
        <f t="shared" si="6"/>
        <v>9.684740628687136E-3</v>
      </c>
      <c r="P34" s="16">
        <f t="shared" si="7"/>
        <v>-2.1599924590127717E-3</v>
      </c>
      <c r="Q34" s="15">
        <f t="shared" si="8"/>
        <v>-4.2242607519674133E-3</v>
      </c>
      <c r="R34" s="16">
        <f t="shared" si="9"/>
        <v>0</v>
      </c>
      <c r="S34" s="15" t="str">
        <f t="shared" si="10"/>
        <v>-</v>
      </c>
      <c r="T34" s="23">
        <f t="shared" si="11"/>
        <v>0</v>
      </c>
      <c r="U34" s="15" t="str">
        <f t="shared" si="12"/>
        <v>-</v>
      </c>
      <c r="V34" s="23">
        <f t="shared" si="13"/>
        <v>1.9925796410327212E-2</v>
      </c>
      <c r="W34" s="15">
        <f t="shared" si="35"/>
        <v>3.8968543328299042E-2</v>
      </c>
      <c r="X34" s="23">
        <f t="shared" si="14"/>
        <v>-1.1838827811598396E-2</v>
      </c>
      <c r="Y34" s="15">
        <f t="shared" si="15"/>
        <v>1.5815547832799724E-2</v>
      </c>
      <c r="Z34" s="16">
        <f t="shared" si="16"/>
        <v>0</v>
      </c>
      <c r="AA34" s="15" t="str">
        <f t="shared" si="17"/>
        <v>-</v>
      </c>
      <c r="AB34" s="16">
        <f t="shared" si="18"/>
        <v>6.7598641790289626E-4</v>
      </c>
      <c r="AC34" s="15">
        <f t="shared" si="19"/>
        <v>1.3220152144951709E-3</v>
      </c>
      <c r="AD34" s="16">
        <f t="shared" si="20"/>
        <v>0</v>
      </c>
      <c r="AE34" s="15" t="str">
        <f t="shared" si="21"/>
        <v>-</v>
      </c>
      <c r="AF34" s="23">
        <f t="shared" si="22"/>
        <v>2.351579627017486E-3</v>
      </c>
      <c r="AG34" s="15">
        <f t="shared" si="23"/>
        <v>4.5989445389438485E-3</v>
      </c>
      <c r="AH34" s="16">
        <f t="shared" si="24"/>
        <v>0</v>
      </c>
      <c r="AI34" s="15" t="str">
        <f t="shared" si="25"/>
        <v>-</v>
      </c>
      <c r="AJ34" s="16">
        <f t="shared" si="26"/>
        <v>1.1829401907705872E-3</v>
      </c>
      <c r="AK34" s="15">
        <f t="shared" si="27"/>
        <v>2.3134561414534204E-3</v>
      </c>
      <c r="AL34" s="16">
        <f t="shared" si="28"/>
        <v>0</v>
      </c>
      <c r="AM34" s="15" t="str">
        <f t="shared" si="29"/>
        <v>-</v>
      </c>
      <c r="AN34" s="23">
        <f t="shared" si="30"/>
        <v>-2.5263980432612687E-3</v>
      </c>
      <c r="AO34" s="15">
        <f t="shared" si="31"/>
        <v>-4.7764523120680524E-3</v>
      </c>
      <c r="AP34" s="23">
        <f t="shared" si="32"/>
        <v>7.5273588162967364E-2</v>
      </c>
      <c r="AQ34" s="15">
        <f t="shared" si="33"/>
        <v>0.14819619354303737</v>
      </c>
      <c r="AS34" s="19"/>
      <c r="AT34" s="66"/>
    </row>
    <row r="35" spans="2:46" x14ac:dyDescent="0.25">
      <c r="B35" s="5" t="s">
        <v>18</v>
      </c>
      <c r="D35" s="27"/>
      <c r="E35" s="28"/>
      <c r="F35" s="27"/>
      <c r="G35" s="28"/>
      <c r="H35" s="23">
        <f t="shared" si="34"/>
        <v>0</v>
      </c>
      <c r="I35" s="15" t="str">
        <f t="shared" si="0"/>
        <v>-</v>
      </c>
      <c r="J35" s="23" t="str">
        <f t="shared" si="1"/>
        <v>-</v>
      </c>
      <c r="K35" s="15" t="str">
        <f t="shared" si="2"/>
        <v>-</v>
      </c>
      <c r="L35" s="23">
        <f t="shared" si="3"/>
        <v>0</v>
      </c>
      <c r="M35" s="15" t="str">
        <f t="shared" si="4"/>
        <v>-</v>
      </c>
      <c r="N35" s="23">
        <f t="shared" si="5"/>
        <v>1.5873015873015817E-2</v>
      </c>
      <c r="O35" s="15">
        <f t="shared" si="6"/>
        <v>3.9999999999999888E-3</v>
      </c>
      <c r="P35" s="16">
        <f t="shared" si="7"/>
        <v>-3.9682539682539542E-3</v>
      </c>
      <c r="Q35" s="15">
        <f t="shared" si="8"/>
        <v>-9.9999999999997227E-4</v>
      </c>
      <c r="R35" s="16">
        <f t="shared" si="9"/>
        <v>0</v>
      </c>
      <c r="S35" s="15" t="str">
        <f t="shared" si="10"/>
        <v>-</v>
      </c>
      <c r="T35" s="23">
        <f t="shared" si="11"/>
        <v>0</v>
      </c>
      <c r="U35" s="15" t="str">
        <f t="shared" si="12"/>
        <v>-</v>
      </c>
      <c r="V35" s="23">
        <f t="shared" si="13"/>
        <v>2.3809523809523947E-2</v>
      </c>
      <c r="W35" s="15">
        <f t="shared" si="35"/>
        <v>5.9999999999999828E-3</v>
      </c>
      <c r="X35" s="23">
        <f t="shared" si="14"/>
        <v>-1.1904761904761862E-2</v>
      </c>
      <c r="Y35" s="15">
        <f t="shared" si="15"/>
        <v>3.0000000000000165E-3</v>
      </c>
      <c r="Z35" s="16">
        <f t="shared" si="16"/>
        <v>0</v>
      </c>
      <c r="AA35" s="15" t="str">
        <f t="shared" si="17"/>
        <v>-</v>
      </c>
      <c r="AB35" s="16">
        <f t="shared" si="18"/>
        <v>0</v>
      </c>
      <c r="AC35" s="15" t="str">
        <f t="shared" si="19"/>
        <v>-</v>
      </c>
      <c r="AD35" s="16">
        <f t="shared" si="20"/>
        <v>0</v>
      </c>
      <c r="AE35" s="15" t="str">
        <f t="shared" si="21"/>
        <v>-</v>
      </c>
      <c r="AF35" s="23">
        <f t="shared" si="22"/>
        <v>-5.555555555555558E-2</v>
      </c>
      <c r="AG35" s="15">
        <f t="shared" si="23"/>
        <v>-1.4000000000000011E-2</v>
      </c>
      <c r="AH35" s="16">
        <f t="shared" si="24"/>
        <v>0</v>
      </c>
      <c r="AI35" s="15" t="str">
        <f t="shared" si="25"/>
        <v>-</v>
      </c>
      <c r="AJ35" s="16">
        <f t="shared" si="26"/>
        <v>-5.1587301587301737E-2</v>
      </c>
      <c r="AK35" s="15">
        <f t="shared" si="27"/>
        <v>-1.3000000000000038E-2</v>
      </c>
      <c r="AL35" s="16">
        <f t="shared" si="28"/>
        <v>0</v>
      </c>
      <c r="AM35" s="15" t="str">
        <f t="shared" si="29"/>
        <v>-</v>
      </c>
      <c r="AN35" s="23">
        <f t="shared" si="30"/>
        <v>3.9682539682539542E-3</v>
      </c>
      <c r="AO35" s="15">
        <f t="shared" si="31"/>
        <v>1.0000000000000113E-3</v>
      </c>
      <c r="AP35" s="23">
        <f t="shared" si="32"/>
        <v>5.9523809523809423E-2</v>
      </c>
      <c r="AQ35" s="15">
        <f t="shared" si="33"/>
        <v>1.4999999999999977E-2</v>
      </c>
      <c r="AS35" s="19"/>
      <c r="AT35" s="66"/>
    </row>
    <row r="36" spans="2:46" x14ac:dyDescent="0.25">
      <c r="B36" s="5" t="s">
        <v>19</v>
      </c>
      <c r="D36" s="27"/>
      <c r="E36" s="28"/>
      <c r="F36" s="27"/>
      <c r="G36" s="28"/>
      <c r="H36" s="23">
        <f t="shared" si="34"/>
        <v>0</v>
      </c>
      <c r="I36" s="15" t="str">
        <f t="shared" si="0"/>
        <v>-</v>
      </c>
      <c r="J36" s="23" t="str">
        <f t="shared" si="1"/>
        <v>-</v>
      </c>
      <c r="K36" s="15" t="str">
        <f t="shared" si="2"/>
        <v>-</v>
      </c>
      <c r="L36" s="23">
        <f t="shared" si="3"/>
        <v>0</v>
      </c>
      <c r="M36" s="15" t="str">
        <f t="shared" si="4"/>
        <v>-</v>
      </c>
      <c r="N36" s="23">
        <f t="shared" si="5"/>
        <v>5.0706307489147839E-3</v>
      </c>
      <c r="O36" s="15">
        <f t="shared" si="6"/>
        <v>1.0574521839657406E-2</v>
      </c>
      <c r="P36" s="16">
        <f t="shared" si="7"/>
        <v>-2.2638267487975483E-3</v>
      </c>
      <c r="Q36" s="15">
        <f t="shared" si="8"/>
        <v>-4.7210863069615987E-3</v>
      </c>
      <c r="R36" s="16">
        <f t="shared" si="9"/>
        <v>0</v>
      </c>
      <c r="S36" s="15" t="str">
        <f t="shared" si="10"/>
        <v>-</v>
      </c>
      <c r="T36" s="23">
        <f t="shared" si="11"/>
        <v>0</v>
      </c>
      <c r="U36" s="15" t="str">
        <f t="shared" si="12"/>
        <v>-</v>
      </c>
      <c r="V36" s="23">
        <f t="shared" si="13"/>
        <v>-2.4945837403198556E-3</v>
      </c>
      <c r="W36" s="15">
        <f t="shared" si="35"/>
        <v>-5.2023173346850355E-3</v>
      </c>
      <c r="X36" s="23">
        <f t="shared" si="14"/>
        <v>2.1845925478177097E-2</v>
      </c>
      <c r="Y36" s="15">
        <f t="shared" si="15"/>
        <v>4.0356160005822254E-2</v>
      </c>
      <c r="Z36" s="16">
        <f t="shared" si="16"/>
        <v>0</v>
      </c>
      <c r="AA36" s="15" t="str">
        <f t="shared" si="17"/>
        <v>-</v>
      </c>
      <c r="AB36" s="16">
        <f t="shared" si="18"/>
        <v>5.5685113924086593E-4</v>
      </c>
      <c r="AC36" s="15">
        <f t="shared" si="19"/>
        <v>1.1612824567440241E-3</v>
      </c>
      <c r="AD36" s="16">
        <f t="shared" si="20"/>
        <v>0</v>
      </c>
      <c r="AE36" s="15" t="str">
        <f t="shared" si="21"/>
        <v>-</v>
      </c>
      <c r="AF36" s="23">
        <f t="shared" si="22"/>
        <v>-2.5924690170278097E-3</v>
      </c>
      <c r="AG36" s="15">
        <f t="shared" si="23"/>
        <v>-5.4064517013120497E-3</v>
      </c>
      <c r="AH36" s="16">
        <f t="shared" si="24"/>
        <v>9.4871563301790474E-5</v>
      </c>
      <c r="AI36" s="15">
        <f t="shared" si="25"/>
        <v>1.9784943289589962E-4</v>
      </c>
      <c r="AJ36" s="16">
        <f t="shared" si="26"/>
        <v>2.8284585931599437E-3</v>
      </c>
      <c r="AK36" s="15">
        <f t="shared" si="27"/>
        <v>5.8985949967540821E-3</v>
      </c>
      <c r="AL36" s="16">
        <f t="shared" si="28"/>
        <v>0</v>
      </c>
      <c r="AM36" s="15" t="str">
        <f t="shared" si="29"/>
        <v>-</v>
      </c>
      <c r="AN36" s="23">
        <f t="shared" si="30"/>
        <v>2.2748508348557905E-4</v>
      </c>
      <c r="AO36" s="15">
        <f t="shared" si="31"/>
        <v>6.8302560368656284E-4</v>
      </c>
      <c r="AP36" s="23">
        <f t="shared" si="32"/>
        <v>7.5175984394670436E-2</v>
      </c>
      <c r="AQ36" s="15">
        <f t="shared" si="33"/>
        <v>0.15744924886250206</v>
      </c>
      <c r="AS36" s="19"/>
      <c r="AT36" s="66"/>
    </row>
    <row r="37" spans="2:46" x14ac:dyDescent="0.25">
      <c r="B37" s="5" t="s">
        <v>20</v>
      </c>
      <c r="D37" s="27"/>
      <c r="E37" s="28"/>
      <c r="F37" s="27"/>
      <c r="G37" s="28"/>
      <c r="H37" s="23">
        <f t="shared" si="34"/>
        <v>0</v>
      </c>
      <c r="I37" s="15" t="str">
        <f t="shared" si="0"/>
        <v>-</v>
      </c>
      <c r="J37" s="23" t="str">
        <f t="shared" si="1"/>
        <v>-</v>
      </c>
      <c r="K37" s="15" t="str">
        <f t="shared" si="2"/>
        <v>-</v>
      </c>
      <c r="L37" s="23">
        <f t="shared" si="3"/>
        <v>0</v>
      </c>
      <c r="M37" s="15" t="str">
        <f t="shared" si="4"/>
        <v>-</v>
      </c>
      <c r="N37" s="23">
        <f t="shared" si="5"/>
        <v>2.9209533454488401E-4</v>
      </c>
      <c r="O37" s="15">
        <f t="shared" si="6"/>
        <v>5.3504958111711038E-4</v>
      </c>
      <c r="P37" s="16">
        <f t="shared" si="7"/>
        <v>2.1618353265163481E-2</v>
      </c>
      <c r="Q37" s="15">
        <f t="shared" si="8"/>
        <v>3.9599711090878217E-2</v>
      </c>
      <c r="R37" s="16">
        <f t="shared" si="9"/>
        <v>0</v>
      </c>
      <c r="S37" s="15" t="str">
        <f t="shared" si="10"/>
        <v>-</v>
      </c>
      <c r="T37" s="23">
        <f t="shared" si="11"/>
        <v>1.5832381945024565E-5</v>
      </c>
      <c r="U37" s="15">
        <f t="shared" si="12"/>
        <v>2.9001179840539015E-5</v>
      </c>
      <c r="V37" s="23">
        <f t="shared" si="13"/>
        <v>-1.2680333557814727E-2</v>
      </c>
      <c r="W37" s="15">
        <f t="shared" si="35"/>
        <v>-2.3198371380241979E-2</v>
      </c>
      <c r="X37" s="23">
        <f t="shared" si="14"/>
        <v>2.0661851717479696E-2</v>
      </c>
      <c r="Y37" s="15">
        <f t="shared" si="15"/>
        <v>1.4620253879311297E-2</v>
      </c>
      <c r="Z37" s="16">
        <f t="shared" si="16"/>
        <v>0</v>
      </c>
      <c r="AA37" s="15" t="str">
        <f t="shared" si="17"/>
        <v>-</v>
      </c>
      <c r="AB37" s="16">
        <f t="shared" si="18"/>
        <v>5.042118298570486E-4</v>
      </c>
      <c r="AC37" s="15">
        <f t="shared" si="19"/>
        <v>9.2359684135220194E-4</v>
      </c>
      <c r="AD37" s="16">
        <f t="shared" si="20"/>
        <v>0</v>
      </c>
      <c r="AE37" s="15" t="str">
        <f t="shared" si="21"/>
        <v>-</v>
      </c>
      <c r="AF37" s="23">
        <f t="shared" si="22"/>
        <v>-1.7315166130675852E-3</v>
      </c>
      <c r="AG37" s="15">
        <f t="shared" si="23"/>
        <v>-3.1717289834938336E-3</v>
      </c>
      <c r="AH37" s="16">
        <f t="shared" si="24"/>
        <v>0</v>
      </c>
      <c r="AI37" s="15" t="str">
        <f t="shared" si="25"/>
        <v>-</v>
      </c>
      <c r="AJ37" s="16">
        <f t="shared" si="26"/>
        <v>2.222276404255874E-3</v>
      </c>
      <c r="AK37" s="15">
        <f t="shared" si="27"/>
        <v>4.0706848710077986E-3</v>
      </c>
      <c r="AL37" s="16">
        <f t="shared" si="28"/>
        <v>0</v>
      </c>
      <c r="AM37" s="15" t="str">
        <f t="shared" si="29"/>
        <v>-</v>
      </c>
      <c r="AN37" s="23">
        <f t="shared" si="30"/>
        <v>4.5089363658774584E-3</v>
      </c>
      <c r="AO37" s="15">
        <f t="shared" si="31"/>
        <v>8.2867547492968263E-3</v>
      </c>
      <c r="AP37" s="23">
        <f t="shared" si="32"/>
        <v>8.05953119862024E-2</v>
      </c>
      <c r="AQ37" s="15">
        <f t="shared" si="33"/>
        <v>0.14769402703279397</v>
      </c>
      <c r="AS37" s="19"/>
      <c r="AT37" s="66"/>
    </row>
    <row r="38" spans="2:46" x14ac:dyDescent="0.25">
      <c r="B38" s="5" t="s">
        <v>21</v>
      </c>
      <c r="D38" s="27"/>
      <c r="E38" s="28"/>
      <c r="F38" s="27"/>
      <c r="G38" s="28"/>
      <c r="H38" s="23">
        <f t="shared" si="34"/>
        <v>0</v>
      </c>
      <c r="I38" s="15" t="str">
        <f t="shared" si="0"/>
        <v>-</v>
      </c>
      <c r="J38" s="23" t="str">
        <f t="shared" si="1"/>
        <v>-</v>
      </c>
      <c r="K38" s="15" t="str">
        <f t="shared" si="2"/>
        <v>-</v>
      </c>
      <c r="L38" s="23">
        <f t="shared" si="3"/>
        <v>0</v>
      </c>
      <c r="M38" s="15" t="str">
        <f t="shared" si="4"/>
        <v>-</v>
      </c>
      <c r="N38" s="23">
        <f t="shared" si="5"/>
        <v>-5.1321849888085191E-3</v>
      </c>
      <c r="O38" s="15">
        <f t="shared" si="6"/>
        <v>-8.7614037469869628E-3</v>
      </c>
      <c r="P38" s="16">
        <f t="shared" si="7"/>
        <v>2.7980728398047106E-5</v>
      </c>
      <c r="Q38" s="15">
        <f t="shared" si="8"/>
        <v>4.7767268554321785E-5</v>
      </c>
      <c r="R38" s="16">
        <f t="shared" si="9"/>
        <v>0</v>
      </c>
      <c r="S38" s="15" t="str">
        <f t="shared" si="10"/>
        <v>-</v>
      </c>
      <c r="T38" s="23">
        <f t="shared" si="11"/>
        <v>5.9885071280540991E-4</v>
      </c>
      <c r="U38" s="15">
        <f t="shared" si="12"/>
        <v>1.0223273109796083E-3</v>
      </c>
      <c r="V38" s="23">
        <f t="shared" si="13"/>
        <v>-6.6156800431352525E-2</v>
      </c>
      <c r="W38" s="15">
        <f t="shared" si="35"/>
        <v>-0.11191717904973755</v>
      </c>
      <c r="X38" s="23">
        <f t="shared" si="14"/>
        <v>6.0009560601524625E-2</v>
      </c>
      <c r="Y38" s="15">
        <f t="shared" si="15"/>
        <v>-1.0494253460490417E-2</v>
      </c>
      <c r="Z38" s="16">
        <f t="shared" si="16"/>
        <v>0</v>
      </c>
      <c r="AA38" s="15" t="str">
        <f t="shared" si="17"/>
        <v>-</v>
      </c>
      <c r="AB38" s="16">
        <f t="shared" si="18"/>
        <v>2.9944671547155188E-5</v>
      </c>
      <c r="AC38" s="15">
        <f t="shared" si="19"/>
        <v>5.1120011859924486E-5</v>
      </c>
      <c r="AD38" s="16">
        <f t="shared" si="20"/>
        <v>0</v>
      </c>
      <c r="AE38" s="15" t="str">
        <f t="shared" si="21"/>
        <v>-</v>
      </c>
      <c r="AF38" s="23">
        <f t="shared" si="22"/>
        <v>2.4200852248579263E-4</v>
      </c>
      <c r="AG38" s="15">
        <f t="shared" si="23"/>
        <v>4.1314457299044052E-4</v>
      </c>
      <c r="AH38" s="16">
        <f t="shared" si="24"/>
        <v>0</v>
      </c>
      <c r="AI38" s="15" t="str">
        <f t="shared" si="25"/>
        <v>-</v>
      </c>
      <c r="AJ38" s="16">
        <f t="shared" si="26"/>
        <v>2.8240327449169378E-4</v>
      </c>
      <c r="AK38" s="15">
        <f t="shared" si="27"/>
        <v>4.8210442778055113E-4</v>
      </c>
      <c r="AL38" s="16">
        <f t="shared" si="28"/>
        <v>0</v>
      </c>
      <c r="AM38" s="15" t="str">
        <f t="shared" si="29"/>
        <v>-</v>
      </c>
      <c r="AN38" s="23">
        <f t="shared" si="30"/>
        <v>2.5954820392793843E-2</v>
      </c>
      <c r="AO38" s="15">
        <f t="shared" si="31"/>
        <v>4.3511468684270055E-2</v>
      </c>
      <c r="AP38" s="23">
        <f t="shared" si="32"/>
        <v>9.2539319362735295E-2</v>
      </c>
      <c r="AQ38" s="15">
        <f t="shared" si="33"/>
        <v>0.15332549129909659</v>
      </c>
      <c r="AS38" s="19"/>
      <c r="AT38" s="66"/>
    </row>
    <row r="39" spans="2:46" x14ac:dyDescent="0.25">
      <c r="B39" s="5" t="s">
        <v>22</v>
      </c>
      <c r="D39" s="27"/>
      <c r="E39" s="28"/>
      <c r="F39" s="27"/>
      <c r="G39" s="28"/>
      <c r="H39" s="23">
        <f t="shared" si="34"/>
        <v>0</v>
      </c>
      <c r="I39" s="15" t="str">
        <f t="shared" si="0"/>
        <v>-</v>
      </c>
      <c r="J39" s="23" t="str">
        <f t="shared" si="1"/>
        <v>-</v>
      </c>
      <c r="K39" s="15" t="str">
        <f t="shared" si="2"/>
        <v>-</v>
      </c>
      <c r="L39" s="23">
        <f t="shared" si="3"/>
        <v>0</v>
      </c>
      <c r="M39" s="15" t="str">
        <f t="shared" si="4"/>
        <v>-</v>
      </c>
      <c r="N39" s="23">
        <f t="shared" si="5"/>
        <v>6.6636767854431067E-3</v>
      </c>
      <c r="O39" s="15">
        <f t="shared" si="6"/>
        <v>1.2824051696304151E-2</v>
      </c>
      <c r="P39" s="16">
        <f t="shared" si="7"/>
        <v>-3.2575031742045901E-3</v>
      </c>
      <c r="Q39" s="15">
        <f t="shared" si="8"/>
        <v>-6.2689698873349426E-3</v>
      </c>
      <c r="R39" s="16">
        <f t="shared" si="9"/>
        <v>0</v>
      </c>
      <c r="S39" s="15" t="str">
        <f t="shared" si="10"/>
        <v>-</v>
      </c>
      <c r="T39" s="23">
        <f t="shared" si="11"/>
        <v>3.7940366351074672E-5</v>
      </c>
      <c r="U39" s="15">
        <f t="shared" si="12"/>
        <v>7.3015128904012523E-5</v>
      </c>
      <c r="V39" s="23">
        <f t="shared" si="13"/>
        <v>-2.7382289750732536E-2</v>
      </c>
      <c r="W39" s="15">
        <f t="shared" si="35"/>
        <v>-5.2623403174826867E-2</v>
      </c>
      <c r="X39" s="23">
        <f t="shared" si="14"/>
        <v>9.4384554048268621E-2</v>
      </c>
      <c r="Y39" s="15">
        <f t="shared" si="15"/>
        <v>0.12894390421186916</v>
      </c>
      <c r="Z39" s="16">
        <f t="shared" si="16"/>
        <v>0</v>
      </c>
      <c r="AA39" s="15" t="str">
        <f t="shared" si="17"/>
        <v>-</v>
      </c>
      <c r="AB39" s="16">
        <f t="shared" si="18"/>
        <v>1.1253672118849423E-5</v>
      </c>
      <c r="AC39" s="15">
        <f t="shared" si="19"/>
        <v>2.1657363895477566E-5</v>
      </c>
      <c r="AD39" s="16">
        <f t="shared" si="20"/>
        <v>0</v>
      </c>
      <c r="AE39" s="15" t="str">
        <f t="shared" si="21"/>
        <v>-</v>
      </c>
      <c r="AF39" s="23">
        <f t="shared" si="22"/>
        <v>-1.5789786872866252E-4</v>
      </c>
      <c r="AG39" s="15">
        <f t="shared" si="23"/>
        <v>-3.0386984490823887E-4</v>
      </c>
      <c r="AH39" s="16">
        <f t="shared" si="24"/>
        <v>3.8154487202568532E-5</v>
      </c>
      <c r="AI39" s="15">
        <f t="shared" si="25"/>
        <v>7.3427198239717217E-5</v>
      </c>
      <c r="AJ39" s="16">
        <f t="shared" si="26"/>
        <v>2.0336376195198014E-3</v>
      </c>
      <c r="AK39" s="15">
        <f t="shared" si="27"/>
        <v>3.9136763087372628E-3</v>
      </c>
      <c r="AL39" s="16">
        <f t="shared" si="28"/>
        <v>0</v>
      </c>
      <c r="AM39" s="15" t="str">
        <f t="shared" si="29"/>
        <v>-</v>
      </c>
      <c r="AN39" s="23">
        <f t="shared" si="30"/>
        <v>3.0862916560945308E-3</v>
      </c>
      <c r="AO39" s="15">
        <f t="shared" si="31"/>
        <v>1.2787710963954535E-2</v>
      </c>
      <c r="AP39" s="23">
        <f t="shared" si="32"/>
        <v>6.624586960625467E-2</v>
      </c>
      <c r="AQ39" s="15">
        <f t="shared" si="33"/>
        <v>0.13350043984175347</v>
      </c>
      <c r="AS39" s="19"/>
      <c r="AT39" s="66"/>
    </row>
    <row r="40" spans="2:46" x14ac:dyDescent="0.25">
      <c r="B40" s="5" t="s">
        <v>23</v>
      </c>
      <c r="D40" s="27"/>
      <c r="E40" s="28"/>
      <c r="F40" s="27"/>
      <c r="G40" s="28"/>
      <c r="H40" s="23">
        <f t="shared" si="34"/>
        <v>0</v>
      </c>
      <c r="I40" s="15" t="str">
        <f t="shared" si="0"/>
        <v>-</v>
      </c>
      <c r="J40" s="23" t="str">
        <f t="shared" si="1"/>
        <v>-</v>
      </c>
      <c r="K40" s="15" t="str">
        <f t="shared" si="2"/>
        <v>-</v>
      </c>
      <c r="L40" s="23">
        <f t="shared" si="3"/>
        <v>0</v>
      </c>
      <c r="M40" s="15" t="str">
        <f t="shared" si="4"/>
        <v>-</v>
      </c>
      <c r="N40" s="23">
        <f t="shared" si="5"/>
        <v>9.3239696334530553E-3</v>
      </c>
      <c r="O40" s="15">
        <f t="shared" si="6"/>
        <v>1.732306120040954E-2</v>
      </c>
      <c r="P40" s="16">
        <f t="shared" si="7"/>
        <v>-5.0162277864140847E-4</v>
      </c>
      <c r="Q40" s="15">
        <f t="shared" si="8"/>
        <v>-9.3196808178643009E-4</v>
      </c>
      <c r="R40" s="16">
        <f t="shared" si="9"/>
        <v>0</v>
      </c>
      <c r="S40" s="15" t="str">
        <f t="shared" si="10"/>
        <v>-</v>
      </c>
      <c r="T40" s="23">
        <f t="shared" si="11"/>
        <v>3.7750442275052976E-5</v>
      </c>
      <c r="U40" s="15">
        <f t="shared" si="12"/>
        <v>7.0136781605261572E-5</v>
      </c>
      <c r="V40" s="23">
        <f t="shared" si="13"/>
        <v>-2.748621516783345E-2</v>
      </c>
      <c r="W40" s="15">
        <f t="shared" si="35"/>
        <v>-5.099667341173432E-2</v>
      </c>
      <c r="X40" s="23">
        <f t="shared" si="14"/>
        <v>7.6342500015029513E-2</v>
      </c>
      <c r="Y40" s="15">
        <f t="shared" si="15"/>
        <v>9.077039562592272E-2</v>
      </c>
      <c r="Z40" s="16">
        <f t="shared" si="16"/>
        <v>0</v>
      </c>
      <c r="AA40" s="15" t="str">
        <f t="shared" si="17"/>
        <v>-</v>
      </c>
      <c r="AB40" s="16">
        <f t="shared" si="18"/>
        <v>-3.1023496461757283E-4</v>
      </c>
      <c r="AC40" s="15">
        <f t="shared" si="19"/>
        <v>-5.7638747120081213E-4</v>
      </c>
      <c r="AD40" s="16">
        <f t="shared" si="20"/>
        <v>0</v>
      </c>
      <c r="AE40" s="15" t="str">
        <f t="shared" si="21"/>
        <v>-</v>
      </c>
      <c r="AF40" s="23">
        <f t="shared" si="22"/>
        <v>-3.3451715443932883E-4</v>
      </c>
      <c r="AG40" s="15">
        <f t="shared" si="23"/>
        <v>-6.2150150276643612E-4</v>
      </c>
      <c r="AH40" s="16">
        <f t="shared" si="24"/>
        <v>0</v>
      </c>
      <c r="AI40" s="15" t="str">
        <f t="shared" si="25"/>
        <v>-</v>
      </c>
      <c r="AJ40" s="16">
        <f t="shared" si="26"/>
        <v>1.468322863787952E-3</v>
      </c>
      <c r="AK40" s="15">
        <f t="shared" si="27"/>
        <v>2.7280061852732879E-3</v>
      </c>
      <c r="AL40" s="16">
        <f t="shared" si="28"/>
        <v>0</v>
      </c>
      <c r="AM40" s="15" t="str">
        <f t="shared" si="29"/>
        <v>-</v>
      </c>
      <c r="AN40" s="23">
        <f t="shared" si="30"/>
        <v>8.5827558164941475E-3</v>
      </c>
      <c r="AO40" s="15">
        <f t="shared" si="31"/>
        <v>1.6516185860204882E-2</v>
      </c>
      <c r="AP40" s="23">
        <f t="shared" si="32"/>
        <v>7.6412848183322613E-2</v>
      </c>
      <c r="AQ40" s="15">
        <f t="shared" si="33"/>
        <v>0.1426170594612603</v>
      </c>
      <c r="AS40" s="19"/>
      <c r="AT40" s="66"/>
    </row>
    <row r="41" spans="2:46" x14ac:dyDescent="0.25">
      <c r="B41" s="5" t="s">
        <v>24</v>
      </c>
      <c r="D41" s="27"/>
      <c r="E41" s="28"/>
      <c r="F41" s="27"/>
      <c r="G41" s="28"/>
      <c r="H41" s="23">
        <f t="shared" si="34"/>
        <v>0</v>
      </c>
      <c r="I41" s="15" t="str">
        <f t="shared" si="0"/>
        <v>-</v>
      </c>
      <c r="J41" s="23" t="str">
        <f t="shared" si="1"/>
        <v>-</v>
      </c>
      <c r="K41" s="15" t="str">
        <f t="shared" si="2"/>
        <v>-</v>
      </c>
      <c r="L41" s="23">
        <f t="shared" si="3"/>
        <v>0</v>
      </c>
      <c r="M41" s="15" t="str">
        <f t="shared" si="4"/>
        <v>-</v>
      </c>
      <c r="N41" s="23">
        <f t="shared" si="5"/>
        <v>6.5158539794563097E-4</v>
      </c>
      <c r="O41" s="15">
        <f t="shared" si="6"/>
        <v>8.4579303441654281E-4</v>
      </c>
      <c r="P41" s="16">
        <f t="shared" si="7"/>
        <v>-4.080288254551534E-3</v>
      </c>
      <c r="Q41" s="15">
        <f t="shared" si="8"/>
        <v>-5.2964345041991295E-3</v>
      </c>
      <c r="R41" s="16">
        <f t="shared" si="9"/>
        <v>0</v>
      </c>
      <c r="S41" s="15" t="str">
        <f t="shared" si="10"/>
        <v>-</v>
      </c>
      <c r="T41" s="23">
        <f t="shared" si="11"/>
        <v>3.3240495222419675E-4</v>
      </c>
      <c r="U41" s="15">
        <f t="shared" si="12"/>
        <v>4.3147957901339563E-4</v>
      </c>
      <c r="V41" s="23">
        <f t="shared" si="13"/>
        <v>5.1122701659548353E-3</v>
      </c>
      <c r="W41" s="15">
        <f t="shared" si="35"/>
        <v>7.0674823348351387E-3</v>
      </c>
      <c r="X41" s="23">
        <f t="shared" si="14"/>
        <v>2.4826635216658621E-2</v>
      </c>
      <c r="Y41" s="15">
        <f t="shared" si="15"/>
        <v>3.8862315991901653E-2</v>
      </c>
      <c r="Z41" s="16">
        <f t="shared" si="16"/>
        <v>0</v>
      </c>
      <c r="AA41" s="15" t="str">
        <f t="shared" si="17"/>
        <v>-</v>
      </c>
      <c r="AB41" s="16">
        <f t="shared" si="18"/>
        <v>8.2611174662816644E-4</v>
      </c>
      <c r="AC41" s="15">
        <f t="shared" si="19"/>
        <v>1.0723376600380169E-3</v>
      </c>
      <c r="AD41" s="16">
        <f t="shared" si="20"/>
        <v>0</v>
      </c>
      <c r="AE41" s="15" t="str">
        <f t="shared" si="21"/>
        <v>-</v>
      </c>
      <c r="AF41" s="23">
        <f t="shared" si="22"/>
        <v>-4.3584614917957509E-4</v>
      </c>
      <c r="AG41" s="15">
        <f t="shared" si="23"/>
        <v>-5.6575183884685631E-4</v>
      </c>
      <c r="AH41" s="16">
        <f t="shared" si="24"/>
        <v>5.1193311406683151E-5</v>
      </c>
      <c r="AI41" s="15">
        <f t="shared" si="25"/>
        <v>6.6451682823251423E-5</v>
      </c>
      <c r="AJ41" s="16">
        <f t="shared" si="26"/>
        <v>7.28451921511164E-4</v>
      </c>
      <c r="AK41" s="15">
        <f t="shared" si="27"/>
        <v>9.4556993306487563E-4</v>
      </c>
      <c r="AL41" s="16">
        <f t="shared" si="28"/>
        <v>0</v>
      </c>
      <c r="AM41" s="15" t="str">
        <f t="shared" si="29"/>
        <v>-</v>
      </c>
      <c r="AN41" s="23">
        <f t="shared" si="30"/>
        <v>5.9635209543207335E-3</v>
      </c>
      <c r="AO41" s="15">
        <f t="shared" si="31"/>
        <v>8.3147361640817721E-3</v>
      </c>
      <c r="AP41" s="23">
        <f t="shared" si="32"/>
        <v>9.2425564047641462E-2</v>
      </c>
      <c r="AQ41" s="15">
        <f t="shared" si="33"/>
        <v>0.12153419260714902</v>
      </c>
      <c r="AS41" s="19"/>
      <c r="AT41" s="66"/>
    </row>
    <row r="42" spans="2:46" x14ac:dyDescent="0.25">
      <c r="B42" s="5" t="s">
        <v>25</v>
      </c>
      <c r="D42" s="27"/>
      <c r="E42" s="28"/>
      <c r="F42" s="27"/>
      <c r="G42" s="28"/>
      <c r="H42" s="23">
        <f t="shared" si="34"/>
        <v>0</v>
      </c>
      <c r="I42" s="15" t="str">
        <f t="shared" ref="I42:I45" si="36">IF(I19-G19=0,"-",I19-G19)</f>
        <v>-</v>
      </c>
      <c r="J42" s="23" t="str">
        <f t="shared" si="1"/>
        <v>-</v>
      </c>
      <c r="K42" s="15" t="str">
        <f t="shared" ref="K42:K45" si="37">IF(K19-I19=0,"-",K19-I19)</f>
        <v>-</v>
      </c>
      <c r="L42" s="23" t="str">
        <f t="shared" si="3"/>
        <v>-</v>
      </c>
      <c r="M42" s="15" t="str">
        <f t="shared" ref="M42:M45" si="38">IF(M19-K19=0,"-",M19-K19)</f>
        <v>-</v>
      </c>
      <c r="N42" s="23" t="str">
        <f t="shared" si="5"/>
        <v>-</v>
      </c>
      <c r="O42" s="15" t="str">
        <f t="shared" ref="O42:O45" si="39">IF(O19-M19=0,"-",O19-M19)</f>
        <v>-</v>
      </c>
      <c r="P42" s="16" t="str">
        <f t="shared" si="7"/>
        <v>-</v>
      </c>
      <c r="Q42" s="15" t="str">
        <f t="shared" ref="Q42:Q45" si="40">IF(Q19-O19=0,"-",Q19-O19)</f>
        <v>-</v>
      </c>
      <c r="R42" s="16" t="str">
        <f t="shared" si="9"/>
        <v>-</v>
      </c>
      <c r="S42" s="15" t="str">
        <f t="shared" ref="S42:S45" si="41">IF(S19-Q19=0,"-",S19-Q19)</f>
        <v>-</v>
      </c>
      <c r="T42" s="23" t="str">
        <f t="shared" si="11"/>
        <v>-</v>
      </c>
      <c r="U42" s="15" t="str">
        <f t="shared" ref="U42:U45" si="42">IF(U19-S19=0,"-",U19-S19)</f>
        <v>-</v>
      </c>
      <c r="V42" s="23" t="str">
        <f t="shared" si="13"/>
        <v>-</v>
      </c>
      <c r="W42" s="15" t="str">
        <f t="shared" ref="W42:W45" si="43">IF(W19-S19=0,"-",W19-S19)</f>
        <v>-</v>
      </c>
      <c r="X42" s="23" t="str">
        <f t="shared" si="14"/>
        <v>-</v>
      </c>
      <c r="Y42" s="15" t="str">
        <f t="shared" ref="Y42:Y45" si="44">IF(Y19-U19=0,"-",Y19-U19)</f>
        <v>-</v>
      </c>
      <c r="Z42" s="16" t="str">
        <f t="shared" si="16"/>
        <v>-</v>
      </c>
      <c r="AA42" s="15" t="str">
        <f t="shared" ref="AA42:AA45" si="45">IF(AA19-Y19=0,"-",AA19-Y19)</f>
        <v>-</v>
      </c>
      <c r="AB42" s="16" t="str">
        <f t="shared" si="18"/>
        <v>-</v>
      </c>
      <c r="AC42" s="15" t="str">
        <f t="shared" ref="AC42:AC45" si="46">IF(AC19-AA19=0,"-",AC19-AA19)</f>
        <v>-</v>
      </c>
      <c r="AD42" s="16" t="str">
        <f t="shared" si="20"/>
        <v>-</v>
      </c>
      <c r="AE42" s="15" t="str">
        <f t="shared" ref="AE42:AE45" si="47">IF(AE19-AC19=0,"-",AE19-AC19)</f>
        <v>-</v>
      </c>
      <c r="AF42" s="23" t="str">
        <f t="shared" si="22"/>
        <v>-</v>
      </c>
      <c r="AG42" s="15" t="str">
        <f t="shared" ref="AG42:AG45" si="48">IF(AG19-AE19=0,"-",AG19-AE19)</f>
        <v>-</v>
      </c>
      <c r="AH42" s="16" t="str">
        <f t="shared" si="24"/>
        <v>-</v>
      </c>
      <c r="AI42" s="15" t="str">
        <f t="shared" ref="AI42:AI45" si="49">IF(AI19-AG19=0,"-",AI19-AG19)</f>
        <v>-</v>
      </c>
      <c r="AJ42" s="16" t="str">
        <f t="shared" si="26"/>
        <v>-</v>
      </c>
      <c r="AK42" s="15" t="str">
        <f t="shared" ref="AK42:AK45" si="50">IF(AK19-AI19=0,"-",AK19-AI19)</f>
        <v>-</v>
      </c>
      <c r="AL42" s="16" t="str">
        <f t="shared" si="28"/>
        <v>-</v>
      </c>
      <c r="AM42" s="15" t="str">
        <f t="shared" ref="AM42:AM45" si="51">IF(AM19-AK19=0,"-",AM19-AK19)</f>
        <v>-</v>
      </c>
      <c r="AN42" s="23" t="str">
        <f t="shared" si="30"/>
        <v>-</v>
      </c>
      <c r="AO42" s="15" t="str">
        <f t="shared" ref="AO42:AO45" si="52">IF(AO19-AM19=0,"-",AO19-AM19)</f>
        <v>-</v>
      </c>
      <c r="AP42" s="23" t="str">
        <f>IF(AN19 = "","-",AP19-AN19)</f>
        <v>-</v>
      </c>
      <c r="AQ42" s="15" t="str">
        <f t="shared" ref="AQ42:AQ45" si="53">IF(AQ19-AO19=0,"-",AQ19-AO19)</f>
        <v>-</v>
      </c>
      <c r="AS42" s="19"/>
      <c r="AT42" s="66"/>
    </row>
    <row r="43" spans="2:46" x14ac:dyDescent="0.25">
      <c r="B43" s="5" t="s">
        <v>79</v>
      </c>
      <c r="D43" s="27"/>
      <c r="E43" s="28"/>
      <c r="F43" s="27"/>
      <c r="G43" s="28"/>
      <c r="H43" s="23">
        <f t="shared" si="34"/>
        <v>0</v>
      </c>
      <c r="I43" s="15" t="str">
        <f t="shared" si="36"/>
        <v>-</v>
      </c>
      <c r="J43" s="23" t="str">
        <f t="shared" si="1"/>
        <v>-</v>
      </c>
      <c r="K43" s="15" t="str">
        <f t="shared" si="37"/>
        <v>-</v>
      </c>
      <c r="L43" s="23">
        <f t="shared" si="3"/>
        <v>0</v>
      </c>
      <c r="M43" s="15" t="str">
        <f t="shared" si="38"/>
        <v>-</v>
      </c>
      <c r="N43" s="23">
        <f t="shared" si="5"/>
        <v>-3.788157410812798E-2</v>
      </c>
      <c r="O43" s="15">
        <f t="shared" si="39"/>
        <v>-0.10299999999999994</v>
      </c>
      <c r="P43" s="16">
        <f t="shared" si="7"/>
        <v>2.979036410445024E-2</v>
      </c>
      <c r="Q43" s="15">
        <f t="shared" si="40"/>
        <v>8.1000000000000238E-2</v>
      </c>
      <c r="R43" s="16">
        <f t="shared" si="9"/>
        <v>0</v>
      </c>
      <c r="S43" s="15" t="str">
        <f t="shared" si="41"/>
        <v>-</v>
      </c>
      <c r="T43" s="23">
        <f t="shared" si="11"/>
        <v>0</v>
      </c>
      <c r="U43" s="15" t="str">
        <f t="shared" si="42"/>
        <v>-</v>
      </c>
      <c r="V43" s="23">
        <f t="shared" si="13"/>
        <v>3.6778227289444687E-2</v>
      </c>
      <c r="W43" s="15">
        <f t="shared" si="43"/>
        <v>0.10000000000000026</v>
      </c>
      <c r="X43" s="23">
        <f t="shared" si="14"/>
        <v>5.4431776388377928E-2</v>
      </c>
      <c r="Y43" s="15">
        <f t="shared" si="44"/>
        <v>0.24799999999999983</v>
      </c>
      <c r="Z43" s="16">
        <f t="shared" si="16"/>
        <v>0</v>
      </c>
      <c r="AA43" s="15" t="str">
        <f t="shared" si="45"/>
        <v>-</v>
      </c>
      <c r="AB43" s="16">
        <f t="shared" si="18"/>
        <v>-8.0912100036776291E-3</v>
      </c>
      <c r="AC43" s="15">
        <f t="shared" si="46"/>
        <v>-2.1999999999999686E-2</v>
      </c>
      <c r="AD43" s="16">
        <f t="shared" si="20"/>
        <v>0</v>
      </c>
      <c r="AE43" s="15" t="str">
        <f t="shared" si="47"/>
        <v>-</v>
      </c>
      <c r="AF43" s="23">
        <f t="shared" si="22"/>
        <v>0</v>
      </c>
      <c r="AG43" s="15" t="str">
        <f t="shared" si="48"/>
        <v>-</v>
      </c>
      <c r="AH43" s="16">
        <f t="shared" si="24"/>
        <v>-2.5744759102612758E-3</v>
      </c>
      <c r="AI43" s="15">
        <f t="shared" si="49"/>
        <v>-7.0000000000001728E-3</v>
      </c>
      <c r="AJ43" s="16">
        <f t="shared" si="26"/>
        <v>-3.6778227289446797E-4</v>
      </c>
      <c r="AK43" s="15">
        <f t="shared" si="50"/>
        <v>-1.0000000000002784E-3</v>
      </c>
      <c r="AL43" s="16">
        <f t="shared" si="28"/>
        <v>0</v>
      </c>
      <c r="AM43" s="15" t="str">
        <f t="shared" si="51"/>
        <v>-</v>
      </c>
      <c r="AN43" s="23">
        <f t="shared" si="30"/>
        <v>-1.3975726369989117E-2</v>
      </c>
      <c r="AO43" s="15">
        <f t="shared" si="52"/>
        <v>-3.8000000000000228E-2</v>
      </c>
      <c r="AP43" s="23">
        <f t="shared" ref="AP43:AP47" si="54">IF(AN20 = "","-",AP20-AN20)</f>
        <v>4.0456050018389256E-2</v>
      </c>
      <c r="AQ43" s="15">
        <f t="shared" si="53"/>
        <v>0.11000000000000029</v>
      </c>
      <c r="AS43" s="19"/>
      <c r="AT43" s="66"/>
    </row>
    <row r="44" spans="2:46" x14ac:dyDescent="0.25">
      <c r="B44" s="5" t="s">
        <v>80</v>
      </c>
      <c r="D44" s="27"/>
      <c r="E44" s="28"/>
      <c r="F44" s="27"/>
      <c r="G44" s="28"/>
      <c r="H44" s="23">
        <f t="shared" si="34"/>
        <v>0</v>
      </c>
      <c r="I44" s="15" t="str">
        <f t="shared" si="36"/>
        <v>-</v>
      </c>
      <c r="J44" s="23" t="str">
        <f t="shared" si="1"/>
        <v>-</v>
      </c>
      <c r="K44" s="15" t="str">
        <f t="shared" si="37"/>
        <v>-</v>
      </c>
      <c r="L44" s="23">
        <f t="shared" si="3"/>
        <v>0</v>
      </c>
      <c r="M44" s="15" t="str">
        <f t="shared" si="38"/>
        <v>-</v>
      </c>
      <c r="N44" s="23">
        <f t="shared" si="5"/>
        <v>-3.5186930568645747E-2</v>
      </c>
      <c r="O44" s="15">
        <f t="shared" si="39"/>
        <v>-0.11199999999999954</v>
      </c>
      <c r="P44" s="16">
        <f t="shared" si="7"/>
        <v>2.4819352811812689E-2</v>
      </c>
      <c r="Q44" s="15">
        <f t="shared" si="40"/>
        <v>7.8999999999999876E-2</v>
      </c>
      <c r="R44" s="16">
        <f t="shared" si="9"/>
        <v>0</v>
      </c>
      <c r="S44" s="15" t="str">
        <f t="shared" si="41"/>
        <v>-</v>
      </c>
      <c r="T44" s="23">
        <f t="shared" si="11"/>
        <v>3.1416902293424087E-4</v>
      </c>
      <c r="U44" s="15">
        <f t="shared" si="42"/>
        <v>9.9999999999973721E-4</v>
      </c>
      <c r="V44" s="23">
        <f t="shared" si="13"/>
        <v>4.0841972981464192E-2</v>
      </c>
      <c r="W44" s="15">
        <f t="shared" si="43"/>
        <v>0.13100000000000023</v>
      </c>
      <c r="X44" s="23">
        <f t="shared" si="14"/>
        <v>6.3776311655670659E-2</v>
      </c>
      <c r="Y44" s="15">
        <f t="shared" si="44"/>
        <v>0.33300000000000024</v>
      </c>
      <c r="Z44" s="16">
        <f t="shared" si="16"/>
        <v>0</v>
      </c>
      <c r="AA44" s="15" t="str">
        <f t="shared" si="45"/>
        <v>-</v>
      </c>
      <c r="AB44" s="16">
        <f t="shared" si="18"/>
        <v>-6.5975494816210567E-3</v>
      </c>
      <c r="AC44" s="15">
        <f t="shared" si="46"/>
        <v>-2.0999999999999741E-2</v>
      </c>
      <c r="AD44" s="16">
        <f t="shared" si="20"/>
        <v>0</v>
      </c>
      <c r="AE44" s="15" t="str">
        <f t="shared" si="47"/>
        <v>-</v>
      </c>
      <c r="AF44" s="23">
        <f t="shared" si="22"/>
        <v>-1.0053408733898817E-2</v>
      </c>
      <c r="AG44" s="15">
        <f t="shared" si="48"/>
        <v>-3.1999999999999917E-2</v>
      </c>
      <c r="AH44" s="16">
        <f t="shared" si="24"/>
        <v>-1.2566760917374076E-3</v>
      </c>
      <c r="AI44" s="15">
        <f t="shared" si="49"/>
        <v>-4.0000000000002811E-3</v>
      </c>
      <c r="AJ44" s="16">
        <f t="shared" si="26"/>
        <v>-1.5394282123782688E-2</v>
      </c>
      <c r="AK44" s="15">
        <f t="shared" si="50"/>
        <v>-4.9000000000000266E-2</v>
      </c>
      <c r="AL44" s="16">
        <f t="shared" si="28"/>
        <v>0</v>
      </c>
      <c r="AM44" s="15" t="str">
        <f t="shared" si="51"/>
        <v>-</v>
      </c>
      <c r="AN44" s="23">
        <f t="shared" si="30"/>
        <v>-1.5708451146716929E-2</v>
      </c>
      <c r="AO44" s="15">
        <f t="shared" si="52"/>
        <v>-5.00000000000001E-2</v>
      </c>
      <c r="AP44" s="23">
        <f t="shared" si="54"/>
        <v>5.152371976123149E-2</v>
      </c>
      <c r="AQ44" s="15">
        <f t="shared" si="53"/>
        <v>0.16400000000000003</v>
      </c>
      <c r="AS44" s="19"/>
      <c r="AT44" s="66"/>
    </row>
    <row r="45" spans="2:46" x14ac:dyDescent="0.25">
      <c r="B45" s="5" t="s">
        <v>81</v>
      </c>
      <c r="D45" s="27"/>
      <c r="E45" s="28"/>
      <c r="F45" s="27"/>
      <c r="G45" s="28"/>
      <c r="H45" s="23">
        <f t="shared" si="34"/>
        <v>0</v>
      </c>
      <c r="I45" s="15" t="str">
        <f t="shared" si="36"/>
        <v>-</v>
      </c>
      <c r="J45" s="23" t="str">
        <f t="shared" si="1"/>
        <v>-</v>
      </c>
      <c r="K45" s="15" t="str">
        <f t="shared" si="37"/>
        <v>-</v>
      </c>
      <c r="L45" s="23">
        <f t="shared" si="3"/>
        <v>0</v>
      </c>
      <c r="M45" s="15" t="str">
        <f t="shared" si="38"/>
        <v>-</v>
      </c>
      <c r="N45" s="23">
        <f t="shared" si="5"/>
        <v>-2.5070852408981659E-2</v>
      </c>
      <c r="O45" s="15">
        <f t="shared" si="39"/>
        <v>-0.11499999999999896</v>
      </c>
      <c r="P45" s="16">
        <f t="shared" si="7"/>
        <v>1.6350555918901E-2</v>
      </c>
      <c r="Q45" s="15">
        <f t="shared" si="40"/>
        <v>7.4999999999999067E-2</v>
      </c>
      <c r="R45" s="16">
        <f t="shared" si="9"/>
        <v>0</v>
      </c>
      <c r="S45" s="15" t="str">
        <f t="shared" si="41"/>
        <v>-</v>
      </c>
      <c r="T45" s="23">
        <f t="shared" si="11"/>
        <v>0</v>
      </c>
      <c r="U45" s="15" t="str">
        <f t="shared" si="42"/>
        <v>-</v>
      </c>
      <c r="V45" s="23">
        <f t="shared" si="13"/>
        <v>4.6871593634183362E-2</v>
      </c>
      <c r="W45" s="15">
        <f t="shared" si="43"/>
        <v>0.21499999999999922</v>
      </c>
      <c r="X45" s="23">
        <f t="shared" si="14"/>
        <v>8.1970787006758528E-2</v>
      </c>
      <c r="Y45" s="15">
        <f t="shared" si="44"/>
        <v>0.59100000000000019</v>
      </c>
      <c r="Z45" s="16">
        <f t="shared" si="16"/>
        <v>0</v>
      </c>
      <c r="AA45" s="15" t="str">
        <f t="shared" si="45"/>
        <v>-</v>
      </c>
      <c r="AB45" s="16">
        <f t="shared" si="18"/>
        <v>-3.9241334205362133E-3</v>
      </c>
      <c r="AC45" s="15">
        <f t="shared" si="46"/>
        <v>-1.7999999999999794E-2</v>
      </c>
      <c r="AD45" s="16">
        <f t="shared" si="20"/>
        <v>0</v>
      </c>
      <c r="AE45" s="15" t="str">
        <f t="shared" si="47"/>
        <v>-</v>
      </c>
      <c r="AF45" s="23">
        <f t="shared" si="22"/>
        <v>-1.373446697187708E-2</v>
      </c>
      <c r="AG45" s="15">
        <f t="shared" si="48"/>
        <v>-6.3000000000000111E-2</v>
      </c>
      <c r="AH45" s="16">
        <f t="shared" si="24"/>
        <v>-8.7202964900812141E-4</v>
      </c>
      <c r="AI45" s="15">
        <f t="shared" si="49"/>
        <v>-4.0000000000001701E-3</v>
      </c>
      <c r="AJ45" s="16">
        <f t="shared" si="26"/>
        <v>-1.7222585567909343E-2</v>
      </c>
      <c r="AK45" s="15">
        <f t="shared" si="50"/>
        <v>-7.8999999999999737E-2</v>
      </c>
      <c r="AL45" s="16">
        <f t="shared" si="28"/>
        <v>0</v>
      </c>
      <c r="AM45" s="15" t="str">
        <f t="shared" si="51"/>
        <v>-</v>
      </c>
      <c r="AN45" s="23">
        <f t="shared" si="30"/>
        <v>-1.9838674514933485E-2</v>
      </c>
      <c r="AO45" s="15">
        <f t="shared" si="52"/>
        <v>-9.0999999999999803E-2</v>
      </c>
      <c r="AP45" s="23">
        <f t="shared" si="54"/>
        <v>6.5402223675604887E-2</v>
      </c>
      <c r="AQ45" s="15">
        <f t="shared" si="53"/>
        <v>0.2999999999999991</v>
      </c>
      <c r="AS45" s="19"/>
      <c r="AT45" s="66"/>
    </row>
    <row r="46" spans="2:46" x14ac:dyDescent="0.25">
      <c r="B46" s="5" t="s">
        <v>82</v>
      </c>
      <c r="D46" s="27"/>
      <c r="E46" s="28"/>
      <c r="F46" s="27"/>
      <c r="G46" s="28"/>
      <c r="H46" s="23">
        <f t="shared" si="34"/>
        <v>0</v>
      </c>
      <c r="I46" s="15" t="str">
        <f>IF(I23-G23=0,"-",I23-G23)</f>
        <v>-</v>
      </c>
      <c r="J46" s="23" t="str">
        <f t="shared" si="1"/>
        <v>-</v>
      </c>
      <c r="K46" s="15" t="str">
        <f>IF(K23-I23=0,"-",K23-I23)</f>
        <v>-</v>
      </c>
      <c r="L46" s="23" t="str">
        <f t="shared" si="3"/>
        <v>-</v>
      </c>
      <c r="M46" s="15" t="str">
        <f>IF(M23-K23=0,"-",M23-K23)</f>
        <v>-</v>
      </c>
      <c r="N46" s="23" t="str">
        <f t="shared" si="5"/>
        <v>-</v>
      </c>
      <c r="O46" s="15" t="str">
        <f t="shared" ref="O46:O47" si="55">IF(O23-M23=0,"-",O23-M23)</f>
        <v>-</v>
      </c>
      <c r="P46" s="16" t="str">
        <f t="shared" si="7"/>
        <v>-</v>
      </c>
      <c r="Q46" s="15" t="str">
        <f t="shared" ref="Q46:Q47" si="56">IF(Q23-O23=0,"-",Q23-O23)</f>
        <v>-</v>
      </c>
      <c r="R46" s="16" t="str">
        <f t="shared" si="9"/>
        <v>-</v>
      </c>
      <c r="S46" s="15" t="str">
        <f t="shared" ref="S46:S47" si="57">IF(S23-Q23=0,"-",S23-Q23)</f>
        <v>-</v>
      </c>
      <c r="T46" s="23" t="str">
        <f t="shared" si="11"/>
        <v>-</v>
      </c>
      <c r="U46" s="15" t="str">
        <f t="shared" ref="U46:U47" si="58">IF(U23-S23=0,"-",U23-S23)</f>
        <v>-</v>
      </c>
      <c r="V46" s="23" t="str">
        <f t="shared" si="13"/>
        <v>-</v>
      </c>
      <c r="W46" s="15" t="str">
        <f t="shared" ref="W46:W47" si="59">IF(W23-S23=0,"-",W23-S23)</f>
        <v>-</v>
      </c>
      <c r="X46" s="23" t="str">
        <f t="shared" si="14"/>
        <v>-</v>
      </c>
      <c r="Y46" s="15" t="str">
        <f t="shared" ref="Y46:Y47" si="60">IF(Y23-U23=0,"-",Y23-U23)</f>
        <v>-</v>
      </c>
      <c r="Z46" s="16" t="str">
        <f t="shared" si="16"/>
        <v>-</v>
      </c>
      <c r="AA46" s="15" t="str">
        <f t="shared" ref="AA46:AA47" si="61">IF(AA23-Y23=0,"-",AA23-Y23)</f>
        <v>-</v>
      </c>
      <c r="AB46" s="16" t="str">
        <f t="shared" si="18"/>
        <v>-</v>
      </c>
      <c r="AC46" s="15" t="str">
        <f t="shared" ref="AC46:AC47" si="62">IF(AC23-AA23=0,"-",AC23-AA23)</f>
        <v>-</v>
      </c>
      <c r="AD46" s="16" t="str">
        <f t="shared" si="20"/>
        <v>-</v>
      </c>
      <c r="AE46" s="15" t="str">
        <f t="shared" ref="AE46:AE47" si="63">IF(AE23-AC23=0,"-",AE23-AC23)</f>
        <v>-</v>
      </c>
      <c r="AF46" s="23" t="str">
        <f t="shared" si="22"/>
        <v>-</v>
      </c>
      <c r="AG46" s="15" t="str">
        <f t="shared" ref="AG46:AG47" si="64">IF(AG23-AE23=0,"-",AG23-AE23)</f>
        <v>-</v>
      </c>
      <c r="AH46" s="16" t="str">
        <f t="shared" si="24"/>
        <v>-</v>
      </c>
      <c r="AI46" s="15" t="str">
        <f t="shared" ref="AI46:AI47" si="65">IF(AI23-AG23=0,"-",AI23-AG23)</f>
        <v>-</v>
      </c>
      <c r="AJ46" s="16" t="str">
        <f t="shared" si="26"/>
        <v>-</v>
      </c>
      <c r="AK46" s="15" t="str">
        <f t="shared" ref="AK46:AK47" si="66">IF(AK23-AI23=0,"-",AK23-AI23)</f>
        <v>-</v>
      </c>
      <c r="AL46" s="16" t="str">
        <f t="shared" si="28"/>
        <v>-</v>
      </c>
      <c r="AM46" s="15" t="str">
        <f t="shared" ref="AM46:AM47" si="67">IF(AM23-AK23=0,"-",AM23-AK23)</f>
        <v>-</v>
      </c>
      <c r="AN46" s="23" t="str">
        <f t="shared" si="30"/>
        <v>-</v>
      </c>
      <c r="AO46" s="15" t="str">
        <f t="shared" ref="AO46:AO47" si="68">IF(AO23-AM23=0,"-",AO23-AM23)</f>
        <v>-</v>
      </c>
      <c r="AP46" s="23" t="str">
        <f t="shared" si="54"/>
        <v>-</v>
      </c>
      <c r="AQ46" s="15" t="str">
        <f t="shared" ref="AQ46:AQ47" si="69">IF(AQ23-AO23=0,"-",AQ23-AO23)</f>
        <v>-</v>
      </c>
      <c r="AS46" s="19"/>
      <c r="AT46" s="66"/>
    </row>
    <row r="47" spans="2:46" ht="16.5" thickBot="1" x14ac:dyDescent="0.3">
      <c r="B47" s="5" t="s">
        <v>26</v>
      </c>
      <c r="D47" s="29"/>
      <c r="E47" s="30"/>
      <c r="F47" s="29"/>
      <c r="G47" s="30"/>
      <c r="H47" s="24">
        <f t="shared" si="34"/>
        <v>0</v>
      </c>
      <c r="I47" s="17" t="str">
        <f>IF(I24-G24=0,"-",I24-G24)</f>
        <v>-</v>
      </c>
      <c r="J47" s="24" t="str">
        <f t="shared" si="1"/>
        <v>-</v>
      </c>
      <c r="K47" s="17" t="str">
        <f>IF(K24-I24=0,"-",K24-I24)</f>
        <v>-</v>
      </c>
      <c r="L47" s="24">
        <f t="shared" si="3"/>
        <v>0</v>
      </c>
      <c r="M47" s="17" t="str">
        <f>IF(M24-K24=0,"-",M24-K24)</f>
        <v>-</v>
      </c>
      <c r="N47" s="24">
        <f t="shared" si="5"/>
        <v>-3.5828635025235922E-2</v>
      </c>
      <c r="O47" s="17">
        <f t="shared" si="55"/>
        <v>-0.11122677315694444</v>
      </c>
      <c r="P47" s="18">
        <f t="shared" si="7"/>
        <v>2.5779103823229454E-2</v>
      </c>
      <c r="Q47" s="17">
        <f t="shared" si="56"/>
        <v>8.0028907914467387E-2</v>
      </c>
      <c r="R47" s="18">
        <f t="shared" si="9"/>
        <v>0</v>
      </c>
      <c r="S47" s="17" t="str">
        <f t="shared" si="57"/>
        <v>-</v>
      </c>
      <c r="T47" s="24">
        <f t="shared" si="11"/>
        <v>3.2624849261586597E-5</v>
      </c>
      <c r="U47" s="17">
        <f t="shared" si="58"/>
        <v>1.0128090856757407E-4</v>
      </c>
      <c r="V47" s="24">
        <f t="shared" si="13"/>
        <v>4.0309264420962165E-2</v>
      </c>
      <c r="W47" s="17">
        <f t="shared" si="59"/>
        <v>0.12523776480519713</v>
      </c>
      <c r="X47" s="24">
        <f t="shared" si="14"/>
        <v>6.2430184532619837E-2</v>
      </c>
      <c r="Y47" s="17">
        <f t="shared" si="60"/>
        <v>0.31894537358123348</v>
      </c>
      <c r="Z47" s="18">
        <f t="shared" si="16"/>
        <v>-1.0874949753825192E-5</v>
      </c>
      <c r="AA47" s="17">
        <f t="shared" si="61"/>
        <v>-3.3760302855845303E-5</v>
      </c>
      <c r="AB47" s="18">
        <f t="shared" si="18"/>
        <v>-6.7800501013433045E-3</v>
      </c>
      <c r="AC47" s="17">
        <f t="shared" si="62"/>
        <v>-2.1048055391550635E-2</v>
      </c>
      <c r="AD47" s="18">
        <f t="shared" si="20"/>
        <v>0</v>
      </c>
      <c r="AE47" s="17" t="str">
        <f t="shared" si="63"/>
        <v>-</v>
      </c>
      <c r="AF47" s="24">
        <f t="shared" si="22"/>
        <v>4.0848123963166394E-4</v>
      </c>
      <c r="AG47" s="17">
        <f t="shared" si="64"/>
        <v>1.2680932485251706E-3</v>
      </c>
      <c r="AH47" s="18">
        <f t="shared" si="24"/>
        <v>-1.3876627746214343E-3</v>
      </c>
      <c r="AI47" s="17">
        <f t="shared" si="65"/>
        <v>-4.3078742057138797E-3</v>
      </c>
      <c r="AJ47" s="18">
        <f t="shared" si="26"/>
        <v>-1.4054107664801752E-2</v>
      </c>
      <c r="AK47" s="17">
        <f t="shared" si="66"/>
        <v>-4.3629712492678968E-2</v>
      </c>
      <c r="AL47" s="18">
        <f t="shared" si="28"/>
        <v>0</v>
      </c>
      <c r="AM47" s="17" t="str">
        <f t="shared" si="67"/>
        <v>-</v>
      </c>
      <c r="AN47" s="24">
        <f t="shared" si="30"/>
        <v>-1.4455447617416572E-2</v>
      </c>
      <c r="AO47" s="17">
        <f t="shared" si="68"/>
        <v>-4.1978480103050303E-2</v>
      </c>
      <c r="AP47" s="24">
        <f t="shared" si="54"/>
        <v>5.1788503421861032E-2</v>
      </c>
      <c r="AQ47" s="17">
        <f t="shared" si="69"/>
        <v>0.16343100000000038</v>
      </c>
      <c r="AS47" s="19"/>
      <c r="AT47" s="66"/>
    </row>
    <row r="49" spans="2:45" x14ac:dyDescent="0.25">
      <c r="D49" s="19">
        <f>MAX(D30:D47)</f>
        <v>0</v>
      </c>
      <c r="F49" s="19">
        <f>MAX(F30:F47)</f>
        <v>0</v>
      </c>
      <c r="H49" s="19">
        <f>MAX(H30:H47)</f>
        <v>0</v>
      </c>
      <c r="J49" s="19">
        <f>MAX(J30:J47)</f>
        <v>0</v>
      </c>
      <c r="L49" s="19">
        <f>MAX(L30:L47)</f>
        <v>0</v>
      </c>
      <c r="N49" s="19">
        <f>MAX(N30:N47)</f>
        <v>1.6447368421052655E-2</v>
      </c>
      <c r="P49" s="19">
        <f>MAX(P30:P47)</f>
        <v>2.979036410445024E-2</v>
      </c>
      <c r="R49" s="19">
        <f>MAX(R30:R47)</f>
        <v>0</v>
      </c>
      <c r="T49" s="19">
        <f>MAX(T30:T47)</f>
        <v>5.9885071280540991E-4</v>
      </c>
      <c r="V49" s="19">
        <f>MAX(V30:V47)</f>
        <v>4.6871593634183362E-2</v>
      </c>
      <c r="X49" s="19">
        <f>MAX(X30:X47)</f>
        <v>9.4384554048268621E-2</v>
      </c>
      <c r="Z49" s="19">
        <f>MAX(Z30:Z47)</f>
        <v>0</v>
      </c>
      <c r="AB49" s="19">
        <f>MAX(AB30:AB47)</f>
        <v>8.2611174662816644E-4</v>
      </c>
      <c r="AD49" s="19">
        <f>MAX(AD30:AD47)</f>
        <v>0</v>
      </c>
      <c r="AF49" s="19">
        <f>MAX(AF30:AF47)</f>
        <v>3.6184210526316152E-2</v>
      </c>
      <c r="AH49" s="19">
        <f>MAX(AH30:AH47)</f>
        <v>9.4871563301790474E-5</v>
      </c>
      <c r="AJ49" s="19">
        <f>MAX(AJ30:AJ47)</f>
        <v>2.8284585931599437E-3</v>
      </c>
      <c r="AL49" s="19">
        <f>MAX(AL30:AL47)</f>
        <v>0</v>
      </c>
      <c r="AN49" s="19">
        <f>MAX(AN30:AN47)</f>
        <v>2.5954820392793843E-2</v>
      </c>
      <c r="AP49" s="19">
        <f>MAX(AP30:AP47)</f>
        <v>9.2539319362735295E-2</v>
      </c>
    </row>
    <row r="50" spans="2:45" ht="179.25" customHeight="1" x14ac:dyDescent="0.25">
      <c r="B50" s="20" t="s">
        <v>28</v>
      </c>
      <c r="C50" s="21"/>
      <c r="D50" s="88"/>
      <c r="E50" s="89"/>
      <c r="F50" s="86"/>
      <c r="G50" s="87"/>
      <c r="H50" s="86"/>
      <c r="I50" s="87"/>
      <c r="J50" s="86" t="s">
        <v>33</v>
      </c>
      <c r="K50" s="87"/>
      <c r="L50" s="86" t="s">
        <v>110</v>
      </c>
      <c r="M50" s="87"/>
      <c r="N50" s="86" t="s">
        <v>110</v>
      </c>
      <c r="O50" s="87"/>
      <c r="P50" s="86" t="s">
        <v>110</v>
      </c>
      <c r="Q50" s="87"/>
      <c r="R50" s="86" t="s">
        <v>33</v>
      </c>
      <c r="S50" s="87"/>
      <c r="T50" s="86" t="s">
        <v>33</v>
      </c>
      <c r="U50" s="87"/>
      <c r="V50" s="86" t="s">
        <v>34</v>
      </c>
      <c r="W50" s="87"/>
      <c r="X50" s="86" t="s">
        <v>34</v>
      </c>
      <c r="Y50" s="87"/>
      <c r="Z50" s="86" t="s">
        <v>33</v>
      </c>
      <c r="AA50" s="87"/>
      <c r="AB50" s="86" t="s">
        <v>33</v>
      </c>
      <c r="AC50" s="87"/>
      <c r="AD50" s="86" t="s">
        <v>29</v>
      </c>
      <c r="AE50" s="87"/>
      <c r="AF50" s="86" t="s">
        <v>34</v>
      </c>
      <c r="AG50" s="87"/>
      <c r="AH50" s="86" t="s">
        <v>33</v>
      </c>
      <c r="AI50" s="87"/>
      <c r="AJ50" s="86" t="s">
        <v>34</v>
      </c>
      <c r="AK50" s="87"/>
      <c r="AL50" s="86" t="s">
        <v>110</v>
      </c>
      <c r="AM50" s="87"/>
      <c r="AN50" s="86" t="s">
        <v>99</v>
      </c>
      <c r="AO50" s="87"/>
      <c r="AP50" s="90" t="s">
        <v>100</v>
      </c>
      <c r="AQ50" s="91"/>
      <c r="AR50" s="92"/>
      <c r="AS50" s="93"/>
    </row>
  </sheetData>
  <mergeCells count="61">
    <mergeCell ref="AN50:AO50"/>
    <mergeCell ref="AP50:AQ50"/>
    <mergeCell ref="AR50:AS50"/>
    <mergeCell ref="T4:U4"/>
    <mergeCell ref="AL4:AM4"/>
    <mergeCell ref="AN4:AO4"/>
    <mergeCell ref="AP4:AQ4"/>
    <mergeCell ref="AL27:AM27"/>
    <mergeCell ref="AN27:AO27"/>
    <mergeCell ref="AP27:AQ27"/>
    <mergeCell ref="AJ4:AK4"/>
    <mergeCell ref="X27:Y27"/>
    <mergeCell ref="Z27:AA27"/>
    <mergeCell ref="AB27:AC27"/>
    <mergeCell ref="AD27:AE27"/>
    <mergeCell ref="X4:Y4"/>
    <mergeCell ref="Z4:AA4"/>
    <mergeCell ref="AB4:AC4"/>
    <mergeCell ref="AD4:AE4"/>
    <mergeCell ref="AF4:AG4"/>
    <mergeCell ref="AH4:AI4"/>
    <mergeCell ref="AF27:AG27"/>
    <mergeCell ref="AH27:AI27"/>
    <mergeCell ref="AJ27:AK27"/>
    <mergeCell ref="L50:M50"/>
    <mergeCell ref="N50:O50"/>
    <mergeCell ref="P50:Q50"/>
    <mergeCell ref="R50:S50"/>
    <mergeCell ref="T50:U50"/>
    <mergeCell ref="X50:Y50"/>
    <mergeCell ref="L27:M27"/>
    <mergeCell ref="N27:O27"/>
    <mergeCell ref="P27:Q27"/>
    <mergeCell ref="R27:S27"/>
    <mergeCell ref="T27:U27"/>
    <mergeCell ref="AL50:AM50"/>
    <mergeCell ref="Z50:AA50"/>
    <mergeCell ref="AB50:AC50"/>
    <mergeCell ref="AD50:AE50"/>
    <mergeCell ref="AF50:AG50"/>
    <mergeCell ref="AH50:AI50"/>
    <mergeCell ref="AJ50:AK50"/>
    <mergeCell ref="D4:E4"/>
    <mergeCell ref="D50:E50"/>
    <mergeCell ref="F4:G4"/>
    <mergeCell ref="F50:G50"/>
    <mergeCell ref="D27:E27"/>
    <mergeCell ref="F27:G27"/>
    <mergeCell ref="V4:W4"/>
    <mergeCell ref="V27:W27"/>
    <mergeCell ref="V50:W50"/>
    <mergeCell ref="J50:K50"/>
    <mergeCell ref="H4:I4"/>
    <mergeCell ref="H50:I50"/>
    <mergeCell ref="H27:I27"/>
    <mergeCell ref="J27:K27"/>
    <mergeCell ref="J4:K4"/>
    <mergeCell ref="L4:M4"/>
    <mergeCell ref="N4:O4"/>
    <mergeCell ref="P4:Q4"/>
    <mergeCell ref="R4:S4"/>
  </mergeCells>
  <conditionalFormatting sqref="J30:J47 L30:L47 P30:P47 R30:R48 T30:T47 AB30:AB47 AD30:AD47 AF30:AF47 AH30:AH47 AJ30:AJ47 AL30:AL47 AN30:AN47 AP30:AP47 V30:V47 X30:X47 Z30:Z47">
    <cfRule type="cellIs" dxfId="3" priority="2" operator="between">
      <formula>0.03</formula>
      <formula>99.9</formula>
    </cfRule>
    <cfRule type="cellIs" dxfId="2" priority="1" operator="between">
      <formula>-0.03</formula>
      <formula>-9999.9</formula>
    </cfRule>
  </conditionalFormatting>
  <pageMargins left="0.70866141732283472" right="0.70866141732283472" top="0.74803149606299213" bottom="0.74803149606299213" header="0.31496062992125984" footer="0.31496062992125984"/>
  <pageSetup paperSize="8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40.85546875" defaultRowHeight="15" customHeight="1" x14ac:dyDescent="0.2"/>
  <cols>
    <col min="1" max="1" width="2" style="40" customWidth="1"/>
    <col min="2" max="2" width="47" style="42" customWidth="1"/>
    <col min="3" max="3" width="22" style="42" bestFit="1" customWidth="1"/>
    <col min="4" max="4" width="5.85546875" style="42" customWidth="1"/>
    <col min="5" max="7" width="10.28515625" style="42" bestFit="1" customWidth="1"/>
    <col min="8" max="8" width="13.140625" style="42" customWidth="1"/>
    <col min="9" max="9" width="15.85546875" style="42" bestFit="1" customWidth="1"/>
    <col min="10" max="10" width="14.85546875" style="42" bestFit="1" customWidth="1"/>
    <col min="11" max="11" width="25.85546875" style="42" bestFit="1" customWidth="1"/>
    <col min="12" max="12" width="35.5703125" style="42" customWidth="1"/>
    <col min="13" max="13" width="12.7109375" style="42" bestFit="1" customWidth="1"/>
    <col min="14" max="14" width="14" style="42" bestFit="1" customWidth="1"/>
    <col min="15" max="16" width="13.42578125" style="42" customWidth="1"/>
    <col min="17" max="17" width="83" style="42" customWidth="1"/>
    <col min="18" max="18" width="11" style="42" customWidth="1"/>
    <col min="19" max="256" width="40.85546875" style="42"/>
    <col min="257" max="257" width="4.85546875" style="42" customWidth="1"/>
    <col min="258" max="258" width="6.42578125" style="42" customWidth="1"/>
    <col min="259" max="259" width="47.42578125" style="42" customWidth="1"/>
    <col min="260" max="260" width="9" style="42" customWidth="1"/>
    <col min="261" max="261" width="5.85546875" style="42" customWidth="1"/>
    <col min="262" max="262" width="17.140625" style="42" customWidth="1"/>
    <col min="263" max="263" width="11.140625" style="42" customWidth="1"/>
    <col min="264" max="264" width="11.7109375" style="42" customWidth="1"/>
    <col min="265" max="265" width="13.42578125" style="42" customWidth="1"/>
    <col min="266" max="266" width="16.28515625" style="42" customWidth="1"/>
    <col min="267" max="267" width="15.85546875" style="42" customWidth="1"/>
    <col min="268" max="268" width="22.7109375" style="42" customWidth="1"/>
    <col min="269" max="269" width="9.42578125" style="42" customWidth="1"/>
    <col min="270" max="270" width="11.28515625" style="42" customWidth="1"/>
    <col min="271" max="271" width="17.42578125" style="42" customWidth="1"/>
    <col min="272" max="272" width="53" style="42" customWidth="1"/>
    <col min="273" max="512" width="40.85546875" style="42"/>
    <col min="513" max="513" width="4.85546875" style="42" customWidth="1"/>
    <col min="514" max="514" width="6.42578125" style="42" customWidth="1"/>
    <col min="515" max="515" width="47.42578125" style="42" customWidth="1"/>
    <col min="516" max="516" width="9" style="42" customWidth="1"/>
    <col min="517" max="517" width="5.85546875" style="42" customWidth="1"/>
    <col min="518" max="518" width="17.140625" style="42" customWidth="1"/>
    <col min="519" max="519" width="11.140625" style="42" customWidth="1"/>
    <col min="520" max="520" width="11.7109375" style="42" customWidth="1"/>
    <col min="521" max="521" width="13.42578125" style="42" customWidth="1"/>
    <col min="522" max="522" width="16.28515625" style="42" customWidth="1"/>
    <col min="523" max="523" width="15.85546875" style="42" customWidth="1"/>
    <col min="524" max="524" width="22.7109375" style="42" customWidth="1"/>
    <col min="525" max="525" width="9.42578125" style="42" customWidth="1"/>
    <col min="526" max="526" width="11.28515625" style="42" customWidth="1"/>
    <col min="527" max="527" width="17.42578125" style="42" customWidth="1"/>
    <col min="528" max="528" width="53" style="42" customWidth="1"/>
    <col min="529" max="768" width="40.85546875" style="42"/>
    <col min="769" max="769" width="4.85546875" style="42" customWidth="1"/>
    <col min="770" max="770" width="6.42578125" style="42" customWidth="1"/>
    <col min="771" max="771" width="47.42578125" style="42" customWidth="1"/>
    <col min="772" max="772" width="9" style="42" customWidth="1"/>
    <col min="773" max="773" width="5.85546875" style="42" customWidth="1"/>
    <col min="774" max="774" width="17.140625" style="42" customWidth="1"/>
    <col min="775" max="775" width="11.140625" style="42" customWidth="1"/>
    <col min="776" max="776" width="11.7109375" style="42" customWidth="1"/>
    <col min="777" max="777" width="13.42578125" style="42" customWidth="1"/>
    <col min="778" max="778" width="16.28515625" style="42" customWidth="1"/>
    <col min="779" max="779" width="15.85546875" style="42" customWidth="1"/>
    <col min="780" max="780" width="22.7109375" style="42" customWidth="1"/>
    <col min="781" max="781" width="9.42578125" style="42" customWidth="1"/>
    <col min="782" max="782" width="11.28515625" style="42" customWidth="1"/>
    <col min="783" max="783" width="17.42578125" style="42" customWidth="1"/>
    <col min="784" max="784" width="53" style="42" customWidth="1"/>
    <col min="785" max="1024" width="40.85546875" style="42"/>
    <col min="1025" max="1025" width="4.85546875" style="42" customWidth="1"/>
    <col min="1026" max="1026" width="6.42578125" style="42" customWidth="1"/>
    <col min="1027" max="1027" width="47.42578125" style="42" customWidth="1"/>
    <col min="1028" max="1028" width="9" style="42" customWidth="1"/>
    <col min="1029" max="1029" width="5.85546875" style="42" customWidth="1"/>
    <col min="1030" max="1030" width="17.140625" style="42" customWidth="1"/>
    <col min="1031" max="1031" width="11.140625" style="42" customWidth="1"/>
    <col min="1032" max="1032" width="11.7109375" style="42" customWidth="1"/>
    <col min="1033" max="1033" width="13.42578125" style="42" customWidth="1"/>
    <col min="1034" max="1034" width="16.28515625" style="42" customWidth="1"/>
    <col min="1035" max="1035" width="15.85546875" style="42" customWidth="1"/>
    <col min="1036" max="1036" width="22.7109375" style="42" customWidth="1"/>
    <col min="1037" max="1037" width="9.42578125" style="42" customWidth="1"/>
    <col min="1038" max="1038" width="11.28515625" style="42" customWidth="1"/>
    <col min="1039" max="1039" width="17.42578125" style="42" customWidth="1"/>
    <col min="1040" max="1040" width="53" style="42" customWidth="1"/>
    <col min="1041" max="1280" width="40.85546875" style="42"/>
    <col min="1281" max="1281" width="4.85546875" style="42" customWidth="1"/>
    <col min="1282" max="1282" width="6.42578125" style="42" customWidth="1"/>
    <col min="1283" max="1283" width="47.42578125" style="42" customWidth="1"/>
    <col min="1284" max="1284" width="9" style="42" customWidth="1"/>
    <col min="1285" max="1285" width="5.85546875" style="42" customWidth="1"/>
    <col min="1286" max="1286" width="17.140625" style="42" customWidth="1"/>
    <col min="1287" max="1287" width="11.140625" style="42" customWidth="1"/>
    <col min="1288" max="1288" width="11.7109375" style="42" customWidth="1"/>
    <col min="1289" max="1289" width="13.42578125" style="42" customWidth="1"/>
    <col min="1290" max="1290" width="16.28515625" style="42" customWidth="1"/>
    <col min="1291" max="1291" width="15.85546875" style="42" customWidth="1"/>
    <col min="1292" max="1292" width="22.7109375" style="42" customWidth="1"/>
    <col min="1293" max="1293" width="9.42578125" style="42" customWidth="1"/>
    <col min="1294" max="1294" width="11.28515625" style="42" customWidth="1"/>
    <col min="1295" max="1295" width="17.42578125" style="42" customWidth="1"/>
    <col min="1296" max="1296" width="53" style="42" customWidth="1"/>
    <col min="1297" max="1536" width="40.85546875" style="42"/>
    <col min="1537" max="1537" width="4.85546875" style="42" customWidth="1"/>
    <col min="1538" max="1538" width="6.42578125" style="42" customWidth="1"/>
    <col min="1539" max="1539" width="47.42578125" style="42" customWidth="1"/>
    <col min="1540" max="1540" width="9" style="42" customWidth="1"/>
    <col min="1541" max="1541" width="5.85546875" style="42" customWidth="1"/>
    <col min="1542" max="1542" width="17.140625" style="42" customWidth="1"/>
    <col min="1543" max="1543" width="11.140625" style="42" customWidth="1"/>
    <col min="1544" max="1544" width="11.7109375" style="42" customWidth="1"/>
    <col min="1545" max="1545" width="13.42578125" style="42" customWidth="1"/>
    <col min="1546" max="1546" width="16.28515625" style="42" customWidth="1"/>
    <col min="1547" max="1547" width="15.85546875" style="42" customWidth="1"/>
    <col min="1548" max="1548" width="22.7109375" style="42" customWidth="1"/>
    <col min="1549" max="1549" width="9.42578125" style="42" customWidth="1"/>
    <col min="1550" max="1550" width="11.28515625" style="42" customWidth="1"/>
    <col min="1551" max="1551" width="17.42578125" style="42" customWidth="1"/>
    <col min="1552" max="1552" width="53" style="42" customWidth="1"/>
    <col min="1553" max="1792" width="40.85546875" style="42"/>
    <col min="1793" max="1793" width="4.85546875" style="42" customWidth="1"/>
    <col min="1794" max="1794" width="6.42578125" style="42" customWidth="1"/>
    <col min="1795" max="1795" width="47.42578125" style="42" customWidth="1"/>
    <col min="1796" max="1796" width="9" style="42" customWidth="1"/>
    <col min="1797" max="1797" width="5.85546875" style="42" customWidth="1"/>
    <col min="1798" max="1798" width="17.140625" style="42" customWidth="1"/>
    <col min="1799" max="1799" width="11.140625" style="42" customWidth="1"/>
    <col min="1800" max="1800" width="11.7109375" style="42" customWidth="1"/>
    <col min="1801" max="1801" width="13.42578125" style="42" customWidth="1"/>
    <col min="1802" max="1802" width="16.28515625" style="42" customWidth="1"/>
    <col min="1803" max="1803" width="15.85546875" style="42" customWidth="1"/>
    <col min="1804" max="1804" width="22.7109375" style="42" customWidth="1"/>
    <col min="1805" max="1805" width="9.42578125" style="42" customWidth="1"/>
    <col min="1806" max="1806" width="11.28515625" style="42" customWidth="1"/>
    <col min="1807" max="1807" width="17.42578125" style="42" customWidth="1"/>
    <col min="1808" max="1808" width="53" style="42" customWidth="1"/>
    <col min="1809" max="2048" width="40.85546875" style="42"/>
    <col min="2049" max="2049" width="4.85546875" style="42" customWidth="1"/>
    <col min="2050" max="2050" width="6.42578125" style="42" customWidth="1"/>
    <col min="2051" max="2051" width="47.42578125" style="42" customWidth="1"/>
    <col min="2052" max="2052" width="9" style="42" customWidth="1"/>
    <col min="2053" max="2053" width="5.85546875" style="42" customWidth="1"/>
    <col min="2054" max="2054" width="17.140625" style="42" customWidth="1"/>
    <col min="2055" max="2055" width="11.140625" style="42" customWidth="1"/>
    <col min="2056" max="2056" width="11.7109375" style="42" customWidth="1"/>
    <col min="2057" max="2057" width="13.42578125" style="42" customWidth="1"/>
    <col min="2058" max="2058" width="16.28515625" style="42" customWidth="1"/>
    <col min="2059" max="2059" width="15.85546875" style="42" customWidth="1"/>
    <col min="2060" max="2060" width="22.7109375" style="42" customWidth="1"/>
    <col min="2061" max="2061" width="9.42578125" style="42" customWidth="1"/>
    <col min="2062" max="2062" width="11.28515625" style="42" customWidth="1"/>
    <col min="2063" max="2063" width="17.42578125" style="42" customWidth="1"/>
    <col min="2064" max="2064" width="53" style="42" customWidth="1"/>
    <col min="2065" max="2304" width="40.85546875" style="42"/>
    <col min="2305" max="2305" width="4.85546875" style="42" customWidth="1"/>
    <col min="2306" max="2306" width="6.42578125" style="42" customWidth="1"/>
    <col min="2307" max="2307" width="47.42578125" style="42" customWidth="1"/>
    <col min="2308" max="2308" width="9" style="42" customWidth="1"/>
    <col min="2309" max="2309" width="5.85546875" style="42" customWidth="1"/>
    <col min="2310" max="2310" width="17.140625" style="42" customWidth="1"/>
    <col min="2311" max="2311" width="11.140625" style="42" customWidth="1"/>
    <col min="2312" max="2312" width="11.7109375" style="42" customWidth="1"/>
    <col min="2313" max="2313" width="13.42578125" style="42" customWidth="1"/>
    <col min="2314" max="2314" width="16.28515625" style="42" customWidth="1"/>
    <col min="2315" max="2315" width="15.85546875" style="42" customWidth="1"/>
    <col min="2316" max="2316" width="22.7109375" style="42" customWidth="1"/>
    <col min="2317" max="2317" width="9.42578125" style="42" customWidth="1"/>
    <col min="2318" max="2318" width="11.28515625" style="42" customWidth="1"/>
    <col min="2319" max="2319" width="17.42578125" style="42" customWidth="1"/>
    <col min="2320" max="2320" width="53" style="42" customWidth="1"/>
    <col min="2321" max="2560" width="40.85546875" style="42"/>
    <col min="2561" max="2561" width="4.85546875" style="42" customWidth="1"/>
    <col min="2562" max="2562" width="6.42578125" style="42" customWidth="1"/>
    <col min="2563" max="2563" width="47.42578125" style="42" customWidth="1"/>
    <col min="2564" max="2564" width="9" style="42" customWidth="1"/>
    <col min="2565" max="2565" width="5.85546875" style="42" customWidth="1"/>
    <col min="2566" max="2566" width="17.140625" style="42" customWidth="1"/>
    <col min="2567" max="2567" width="11.140625" style="42" customWidth="1"/>
    <col min="2568" max="2568" width="11.7109375" style="42" customWidth="1"/>
    <col min="2569" max="2569" width="13.42578125" style="42" customWidth="1"/>
    <col min="2570" max="2570" width="16.28515625" style="42" customWidth="1"/>
    <col min="2571" max="2571" width="15.85546875" style="42" customWidth="1"/>
    <col min="2572" max="2572" width="22.7109375" style="42" customWidth="1"/>
    <col min="2573" max="2573" width="9.42578125" style="42" customWidth="1"/>
    <col min="2574" max="2574" width="11.28515625" style="42" customWidth="1"/>
    <col min="2575" max="2575" width="17.42578125" style="42" customWidth="1"/>
    <col min="2576" max="2576" width="53" style="42" customWidth="1"/>
    <col min="2577" max="2816" width="40.85546875" style="42"/>
    <col min="2817" max="2817" width="4.85546875" style="42" customWidth="1"/>
    <col min="2818" max="2818" width="6.42578125" style="42" customWidth="1"/>
    <col min="2819" max="2819" width="47.42578125" style="42" customWidth="1"/>
    <col min="2820" max="2820" width="9" style="42" customWidth="1"/>
    <col min="2821" max="2821" width="5.85546875" style="42" customWidth="1"/>
    <col min="2822" max="2822" width="17.140625" style="42" customWidth="1"/>
    <col min="2823" max="2823" width="11.140625" style="42" customWidth="1"/>
    <col min="2824" max="2824" width="11.7109375" style="42" customWidth="1"/>
    <col min="2825" max="2825" width="13.42578125" style="42" customWidth="1"/>
    <col min="2826" max="2826" width="16.28515625" style="42" customWidth="1"/>
    <col min="2827" max="2827" width="15.85546875" style="42" customWidth="1"/>
    <col min="2828" max="2828" width="22.7109375" style="42" customWidth="1"/>
    <col min="2829" max="2829" width="9.42578125" style="42" customWidth="1"/>
    <col min="2830" max="2830" width="11.28515625" style="42" customWidth="1"/>
    <col min="2831" max="2831" width="17.42578125" style="42" customWidth="1"/>
    <col min="2832" max="2832" width="53" style="42" customWidth="1"/>
    <col min="2833" max="3072" width="40.85546875" style="42"/>
    <col min="3073" max="3073" width="4.85546875" style="42" customWidth="1"/>
    <col min="3074" max="3074" width="6.42578125" style="42" customWidth="1"/>
    <col min="3075" max="3075" width="47.42578125" style="42" customWidth="1"/>
    <col min="3076" max="3076" width="9" style="42" customWidth="1"/>
    <col min="3077" max="3077" width="5.85546875" style="42" customWidth="1"/>
    <col min="3078" max="3078" width="17.140625" style="42" customWidth="1"/>
    <col min="3079" max="3079" width="11.140625" style="42" customWidth="1"/>
    <col min="3080" max="3080" width="11.7109375" style="42" customWidth="1"/>
    <col min="3081" max="3081" width="13.42578125" style="42" customWidth="1"/>
    <col min="3082" max="3082" width="16.28515625" style="42" customWidth="1"/>
    <col min="3083" max="3083" width="15.85546875" style="42" customWidth="1"/>
    <col min="3084" max="3084" width="22.7109375" style="42" customWidth="1"/>
    <col min="3085" max="3085" width="9.42578125" style="42" customWidth="1"/>
    <col min="3086" max="3086" width="11.28515625" style="42" customWidth="1"/>
    <col min="3087" max="3087" width="17.42578125" style="42" customWidth="1"/>
    <col min="3088" max="3088" width="53" style="42" customWidth="1"/>
    <col min="3089" max="3328" width="40.85546875" style="42"/>
    <col min="3329" max="3329" width="4.85546875" style="42" customWidth="1"/>
    <col min="3330" max="3330" width="6.42578125" style="42" customWidth="1"/>
    <col min="3331" max="3331" width="47.42578125" style="42" customWidth="1"/>
    <col min="3332" max="3332" width="9" style="42" customWidth="1"/>
    <col min="3333" max="3333" width="5.85546875" style="42" customWidth="1"/>
    <col min="3334" max="3334" width="17.140625" style="42" customWidth="1"/>
    <col min="3335" max="3335" width="11.140625" style="42" customWidth="1"/>
    <col min="3336" max="3336" width="11.7109375" style="42" customWidth="1"/>
    <col min="3337" max="3337" width="13.42578125" style="42" customWidth="1"/>
    <col min="3338" max="3338" width="16.28515625" style="42" customWidth="1"/>
    <col min="3339" max="3339" width="15.85546875" style="42" customWidth="1"/>
    <col min="3340" max="3340" width="22.7109375" style="42" customWidth="1"/>
    <col min="3341" max="3341" width="9.42578125" style="42" customWidth="1"/>
    <col min="3342" max="3342" width="11.28515625" style="42" customWidth="1"/>
    <col min="3343" max="3343" width="17.42578125" style="42" customWidth="1"/>
    <col min="3344" max="3344" width="53" style="42" customWidth="1"/>
    <col min="3345" max="3584" width="40.85546875" style="42"/>
    <col min="3585" max="3585" width="4.85546875" style="42" customWidth="1"/>
    <col min="3586" max="3586" width="6.42578125" style="42" customWidth="1"/>
    <col min="3587" max="3587" width="47.42578125" style="42" customWidth="1"/>
    <col min="3588" max="3588" width="9" style="42" customWidth="1"/>
    <col min="3589" max="3589" width="5.85546875" style="42" customWidth="1"/>
    <col min="3590" max="3590" width="17.140625" style="42" customWidth="1"/>
    <col min="3591" max="3591" width="11.140625" style="42" customWidth="1"/>
    <col min="3592" max="3592" width="11.7109375" style="42" customWidth="1"/>
    <col min="3593" max="3593" width="13.42578125" style="42" customWidth="1"/>
    <col min="3594" max="3594" width="16.28515625" style="42" customWidth="1"/>
    <col min="3595" max="3595" width="15.85546875" style="42" customWidth="1"/>
    <col min="3596" max="3596" width="22.7109375" style="42" customWidth="1"/>
    <col min="3597" max="3597" width="9.42578125" style="42" customWidth="1"/>
    <col min="3598" max="3598" width="11.28515625" style="42" customWidth="1"/>
    <col min="3599" max="3599" width="17.42578125" style="42" customWidth="1"/>
    <col min="3600" max="3600" width="53" style="42" customWidth="1"/>
    <col min="3601" max="3840" width="40.85546875" style="42"/>
    <col min="3841" max="3841" width="4.85546875" style="42" customWidth="1"/>
    <col min="3842" max="3842" width="6.42578125" style="42" customWidth="1"/>
    <col min="3843" max="3843" width="47.42578125" style="42" customWidth="1"/>
    <col min="3844" max="3844" width="9" style="42" customWidth="1"/>
    <col min="3845" max="3845" width="5.85546875" style="42" customWidth="1"/>
    <col min="3846" max="3846" width="17.140625" style="42" customWidth="1"/>
    <col min="3847" max="3847" width="11.140625" style="42" customWidth="1"/>
    <col min="3848" max="3848" width="11.7109375" style="42" customWidth="1"/>
    <col min="3849" max="3849" width="13.42578125" style="42" customWidth="1"/>
    <col min="3850" max="3850" width="16.28515625" style="42" customWidth="1"/>
    <col min="3851" max="3851" width="15.85546875" style="42" customWidth="1"/>
    <col min="3852" max="3852" width="22.7109375" style="42" customWidth="1"/>
    <col min="3853" max="3853" width="9.42578125" style="42" customWidth="1"/>
    <col min="3854" max="3854" width="11.28515625" style="42" customWidth="1"/>
    <col min="3855" max="3855" width="17.42578125" style="42" customWidth="1"/>
    <col min="3856" max="3856" width="53" style="42" customWidth="1"/>
    <col min="3857" max="4096" width="40.85546875" style="42"/>
    <col min="4097" max="4097" width="4.85546875" style="42" customWidth="1"/>
    <col min="4098" max="4098" width="6.42578125" style="42" customWidth="1"/>
    <col min="4099" max="4099" width="47.42578125" style="42" customWidth="1"/>
    <col min="4100" max="4100" width="9" style="42" customWidth="1"/>
    <col min="4101" max="4101" width="5.85546875" style="42" customWidth="1"/>
    <col min="4102" max="4102" width="17.140625" style="42" customWidth="1"/>
    <col min="4103" max="4103" width="11.140625" style="42" customWidth="1"/>
    <col min="4104" max="4104" width="11.7109375" style="42" customWidth="1"/>
    <col min="4105" max="4105" width="13.42578125" style="42" customWidth="1"/>
    <col min="4106" max="4106" width="16.28515625" style="42" customWidth="1"/>
    <col min="4107" max="4107" width="15.85546875" style="42" customWidth="1"/>
    <col min="4108" max="4108" width="22.7109375" style="42" customWidth="1"/>
    <col min="4109" max="4109" width="9.42578125" style="42" customWidth="1"/>
    <col min="4110" max="4110" width="11.28515625" style="42" customWidth="1"/>
    <col min="4111" max="4111" width="17.42578125" style="42" customWidth="1"/>
    <col min="4112" max="4112" width="53" style="42" customWidth="1"/>
    <col min="4113" max="4352" width="40.85546875" style="42"/>
    <col min="4353" max="4353" width="4.85546875" style="42" customWidth="1"/>
    <col min="4354" max="4354" width="6.42578125" style="42" customWidth="1"/>
    <col min="4355" max="4355" width="47.42578125" style="42" customWidth="1"/>
    <col min="4356" max="4356" width="9" style="42" customWidth="1"/>
    <col min="4357" max="4357" width="5.85546875" style="42" customWidth="1"/>
    <col min="4358" max="4358" width="17.140625" style="42" customWidth="1"/>
    <col min="4359" max="4359" width="11.140625" style="42" customWidth="1"/>
    <col min="4360" max="4360" width="11.7109375" style="42" customWidth="1"/>
    <col min="4361" max="4361" width="13.42578125" style="42" customWidth="1"/>
    <col min="4362" max="4362" width="16.28515625" style="42" customWidth="1"/>
    <col min="4363" max="4363" width="15.85546875" style="42" customWidth="1"/>
    <col min="4364" max="4364" width="22.7109375" style="42" customWidth="1"/>
    <col min="4365" max="4365" width="9.42578125" style="42" customWidth="1"/>
    <col min="4366" max="4366" width="11.28515625" style="42" customWidth="1"/>
    <col min="4367" max="4367" width="17.42578125" style="42" customWidth="1"/>
    <col min="4368" max="4368" width="53" style="42" customWidth="1"/>
    <col min="4369" max="4608" width="40.85546875" style="42"/>
    <col min="4609" max="4609" width="4.85546875" style="42" customWidth="1"/>
    <col min="4610" max="4610" width="6.42578125" style="42" customWidth="1"/>
    <col min="4611" max="4611" width="47.42578125" style="42" customWidth="1"/>
    <col min="4612" max="4612" width="9" style="42" customWidth="1"/>
    <col min="4613" max="4613" width="5.85546875" style="42" customWidth="1"/>
    <col min="4614" max="4614" width="17.140625" style="42" customWidth="1"/>
    <col min="4615" max="4615" width="11.140625" style="42" customWidth="1"/>
    <col min="4616" max="4616" width="11.7109375" style="42" customWidth="1"/>
    <col min="4617" max="4617" width="13.42578125" style="42" customWidth="1"/>
    <col min="4618" max="4618" width="16.28515625" style="42" customWidth="1"/>
    <col min="4619" max="4619" width="15.85546875" style="42" customWidth="1"/>
    <col min="4620" max="4620" width="22.7109375" style="42" customWidth="1"/>
    <col min="4621" max="4621" width="9.42578125" style="42" customWidth="1"/>
    <col min="4622" max="4622" width="11.28515625" style="42" customWidth="1"/>
    <col min="4623" max="4623" width="17.42578125" style="42" customWidth="1"/>
    <col min="4624" max="4624" width="53" style="42" customWidth="1"/>
    <col min="4625" max="4864" width="40.85546875" style="42"/>
    <col min="4865" max="4865" width="4.85546875" style="42" customWidth="1"/>
    <col min="4866" max="4866" width="6.42578125" style="42" customWidth="1"/>
    <col min="4867" max="4867" width="47.42578125" style="42" customWidth="1"/>
    <col min="4868" max="4868" width="9" style="42" customWidth="1"/>
    <col min="4869" max="4869" width="5.85546875" style="42" customWidth="1"/>
    <col min="4870" max="4870" width="17.140625" style="42" customWidth="1"/>
    <col min="4871" max="4871" width="11.140625" style="42" customWidth="1"/>
    <col min="4872" max="4872" width="11.7109375" style="42" customWidth="1"/>
    <col min="4873" max="4873" width="13.42578125" style="42" customWidth="1"/>
    <col min="4874" max="4874" width="16.28515625" style="42" customWidth="1"/>
    <col min="4875" max="4875" width="15.85546875" style="42" customWidth="1"/>
    <col min="4876" max="4876" width="22.7109375" style="42" customWidth="1"/>
    <col min="4877" max="4877" width="9.42578125" style="42" customWidth="1"/>
    <col min="4878" max="4878" width="11.28515625" style="42" customWidth="1"/>
    <col min="4879" max="4879" width="17.42578125" style="42" customWidth="1"/>
    <col min="4880" max="4880" width="53" style="42" customWidth="1"/>
    <col min="4881" max="5120" width="40.85546875" style="42"/>
    <col min="5121" max="5121" width="4.85546875" style="42" customWidth="1"/>
    <col min="5122" max="5122" width="6.42578125" style="42" customWidth="1"/>
    <col min="5123" max="5123" width="47.42578125" style="42" customWidth="1"/>
    <col min="5124" max="5124" width="9" style="42" customWidth="1"/>
    <col min="5125" max="5125" width="5.85546875" style="42" customWidth="1"/>
    <col min="5126" max="5126" width="17.140625" style="42" customWidth="1"/>
    <col min="5127" max="5127" width="11.140625" style="42" customWidth="1"/>
    <col min="5128" max="5128" width="11.7109375" style="42" customWidth="1"/>
    <col min="5129" max="5129" width="13.42578125" style="42" customWidth="1"/>
    <col min="5130" max="5130" width="16.28515625" style="42" customWidth="1"/>
    <col min="5131" max="5131" width="15.85546875" style="42" customWidth="1"/>
    <col min="5132" max="5132" width="22.7109375" style="42" customWidth="1"/>
    <col min="5133" max="5133" width="9.42578125" style="42" customWidth="1"/>
    <col min="5134" max="5134" width="11.28515625" style="42" customWidth="1"/>
    <col min="5135" max="5135" width="17.42578125" style="42" customWidth="1"/>
    <col min="5136" max="5136" width="53" style="42" customWidth="1"/>
    <col min="5137" max="5376" width="40.85546875" style="42"/>
    <col min="5377" max="5377" width="4.85546875" style="42" customWidth="1"/>
    <col min="5378" max="5378" width="6.42578125" style="42" customWidth="1"/>
    <col min="5379" max="5379" width="47.42578125" style="42" customWidth="1"/>
    <col min="5380" max="5380" width="9" style="42" customWidth="1"/>
    <col min="5381" max="5381" width="5.85546875" style="42" customWidth="1"/>
    <col min="5382" max="5382" width="17.140625" style="42" customWidth="1"/>
    <col min="5383" max="5383" width="11.140625" style="42" customWidth="1"/>
    <col min="5384" max="5384" width="11.7109375" style="42" customWidth="1"/>
    <col min="5385" max="5385" width="13.42578125" style="42" customWidth="1"/>
    <col min="5386" max="5386" width="16.28515625" style="42" customWidth="1"/>
    <col min="5387" max="5387" width="15.85546875" style="42" customWidth="1"/>
    <col min="5388" max="5388" width="22.7109375" style="42" customWidth="1"/>
    <col min="5389" max="5389" width="9.42578125" style="42" customWidth="1"/>
    <col min="5390" max="5390" width="11.28515625" style="42" customWidth="1"/>
    <col min="5391" max="5391" width="17.42578125" style="42" customWidth="1"/>
    <col min="5392" max="5392" width="53" style="42" customWidth="1"/>
    <col min="5393" max="5632" width="40.85546875" style="42"/>
    <col min="5633" max="5633" width="4.85546875" style="42" customWidth="1"/>
    <col min="5634" max="5634" width="6.42578125" style="42" customWidth="1"/>
    <col min="5635" max="5635" width="47.42578125" style="42" customWidth="1"/>
    <col min="5636" max="5636" width="9" style="42" customWidth="1"/>
    <col min="5637" max="5637" width="5.85546875" style="42" customWidth="1"/>
    <col min="5638" max="5638" width="17.140625" style="42" customWidth="1"/>
    <col min="5639" max="5639" width="11.140625" style="42" customWidth="1"/>
    <col min="5640" max="5640" width="11.7109375" style="42" customWidth="1"/>
    <col min="5641" max="5641" width="13.42578125" style="42" customWidth="1"/>
    <col min="5642" max="5642" width="16.28515625" style="42" customWidth="1"/>
    <col min="5643" max="5643" width="15.85546875" style="42" customWidth="1"/>
    <col min="5644" max="5644" width="22.7109375" style="42" customWidth="1"/>
    <col min="5645" max="5645" width="9.42578125" style="42" customWidth="1"/>
    <col min="5646" max="5646" width="11.28515625" style="42" customWidth="1"/>
    <col min="5647" max="5647" width="17.42578125" style="42" customWidth="1"/>
    <col min="5648" max="5648" width="53" style="42" customWidth="1"/>
    <col min="5649" max="5888" width="40.85546875" style="42"/>
    <col min="5889" max="5889" width="4.85546875" style="42" customWidth="1"/>
    <col min="5890" max="5890" width="6.42578125" style="42" customWidth="1"/>
    <col min="5891" max="5891" width="47.42578125" style="42" customWidth="1"/>
    <col min="5892" max="5892" width="9" style="42" customWidth="1"/>
    <col min="5893" max="5893" width="5.85546875" style="42" customWidth="1"/>
    <col min="5894" max="5894" width="17.140625" style="42" customWidth="1"/>
    <col min="5895" max="5895" width="11.140625" style="42" customWidth="1"/>
    <col min="5896" max="5896" width="11.7109375" style="42" customWidth="1"/>
    <col min="5897" max="5897" width="13.42578125" style="42" customWidth="1"/>
    <col min="5898" max="5898" width="16.28515625" style="42" customWidth="1"/>
    <col min="5899" max="5899" width="15.85546875" style="42" customWidth="1"/>
    <col min="5900" max="5900" width="22.7109375" style="42" customWidth="1"/>
    <col min="5901" max="5901" width="9.42578125" style="42" customWidth="1"/>
    <col min="5902" max="5902" width="11.28515625" style="42" customWidth="1"/>
    <col min="5903" max="5903" width="17.42578125" style="42" customWidth="1"/>
    <col min="5904" max="5904" width="53" style="42" customWidth="1"/>
    <col min="5905" max="6144" width="40.85546875" style="42"/>
    <col min="6145" max="6145" width="4.85546875" style="42" customWidth="1"/>
    <col min="6146" max="6146" width="6.42578125" style="42" customWidth="1"/>
    <col min="6147" max="6147" width="47.42578125" style="42" customWidth="1"/>
    <col min="6148" max="6148" width="9" style="42" customWidth="1"/>
    <col min="6149" max="6149" width="5.85546875" style="42" customWidth="1"/>
    <col min="6150" max="6150" width="17.140625" style="42" customWidth="1"/>
    <col min="6151" max="6151" width="11.140625" style="42" customWidth="1"/>
    <col min="6152" max="6152" width="11.7109375" style="42" customWidth="1"/>
    <col min="6153" max="6153" width="13.42578125" style="42" customWidth="1"/>
    <col min="6154" max="6154" width="16.28515625" style="42" customWidth="1"/>
    <col min="6155" max="6155" width="15.85546875" style="42" customWidth="1"/>
    <col min="6156" max="6156" width="22.7109375" style="42" customWidth="1"/>
    <col min="6157" max="6157" width="9.42578125" style="42" customWidth="1"/>
    <col min="6158" max="6158" width="11.28515625" style="42" customWidth="1"/>
    <col min="6159" max="6159" width="17.42578125" style="42" customWidth="1"/>
    <col min="6160" max="6160" width="53" style="42" customWidth="1"/>
    <col min="6161" max="6400" width="40.85546875" style="42"/>
    <col min="6401" max="6401" width="4.85546875" style="42" customWidth="1"/>
    <col min="6402" max="6402" width="6.42578125" style="42" customWidth="1"/>
    <col min="6403" max="6403" width="47.42578125" style="42" customWidth="1"/>
    <col min="6404" max="6404" width="9" style="42" customWidth="1"/>
    <col min="6405" max="6405" width="5.85546875" style="42" customWidth="1"/>
    <col min="6406" max="6406" width="17.140625" style="42" customWidth="1"/>
    <col min="6407" max="6407" width="11.140625" style="42" customWidth="1"/>
    <col min="6408" max="6408" width="11.7109375" style="42" customWidth="1"/>
    <col min="6409" max="6409" width="13.42578125" style="42" customWidth="1"/>
    <col min="6410" max="6410" width="16.28515625" style="42" customWidth="1"/>
    <col min="6411" max="6411" width="15.85546875" style="42" customWidth="1"/>
    <col min="6412" max="6412" width="22.7109375" style="42" customWidth="1"/>
    <col min="6413" max="6413" width="9.42578125" style="42" customWidth="1"/>
    <col min="6414" max="6414" width="11.28515625" style="42" customWidth="1"/>
    <col min="6415" max="6415" width="17.42578125" style="42" customWidth="1"/>
    <col min="6416" max="6416" width="53" style="42" customWidth="1"/>
    <col min="6417" max="6656" width="40.85546875" style="42"/>
    <col min="6657" max="6657" width="4.85546875" style="42" customWidth="1"/>
    <col min="6658" max="6658" width="6.42578125" style="42" customWidth="1"/>
    <col min="6659" max="6659" width="47.42578125" style="42" customWidth="1"/>
    <col min="6660" max="6660" width="9" style="42" customWidth="1"/>
    <col min="6661" max="6661" width="5.85546875" style="42" customWidth="1"/>
    <col min="6662" max="6662" width="17.140625" style="42" customWidth="1"/>
    <col min="6663" max="6663" width="11.140625" style="42" customWidth="1"/>
    <col min="6664" max="6664" width="11.7109375" style="42" customWidth="1"/>
    <col min="6665" max="6665" width="13.42578125" style="42" customWidth="1"/>
    <col min="6666" max="6666" width="16.28515625" style="42" customWidth="1"/>
    <col min="6667" max="6667" width="15.85546875" style="42" customWidth="1"/>
    <col min="6668" max="6668" width="22.7109375" style="42" customWidth="1"/>
    <col min="6669" max="6669" width="9.42578125" style="42" customWidth="1"/>
    <col min="6670" max="6670" width="11.28515625" style="42" customWidth="1"/>
    <col min="6671" max="6671" width="17.42578125" style="42" customWidth="1"/>
    <col min="6672" max="6672" width="53" style="42" customWidth="1"/>
    <col min="6673" max="6912" width="40.85546875" style="42"/>
    <col min="6913" max="6913" width="4.85546875" style="42" customWidth="1"/>
    <col min="6914" max="6914" width="6.42578125" style="42" customWidth="1"/>
    <col min="6915" max="6915" width="47.42578125" style="42" customWidth="1"/>
    <col min="6916" max="6916" width="9" style="42" customWidth="1"/>
    <col min="6917" max="6917" width="5.85546875" style="42" customWidth="1"/>
    <col min="6918" max="6918" width="17.140625" style="42" customWidth="1"/>
    <col min="6919" max="6919" width="11.140625" style="42" customWidth="1"/>
    <col min="6920" max="6920" width="11.7109375" style="42" customWidth="1"/>
    <col min="6921" max="6921" width="13.42578125" style="42" customWidth="1"/>
    <col min="6922" max="6922" width="16.28515625" style="42" customWidth="1"/>
    <col min="6923" max="6923" width="15.85546875" style="42" customWidth="1"/>
    <col min="6924" max="6924" width="22.7109375" style="42" customWidth="1"/>
    <col min="6925" max="6925" width="9.42578125" style="42" customWidth="1"/>
    <col min="6926" max="6926" width="11.28515625" style="42" customWidth="1"/>
    <col min="6927" max="6927" width="17.42578125" style="42" customWidth="1"/>
    <col min="6928" max="6928" width="53" style="42" customWidth="1"/>
    <col min="6929" max="7168" width="40.85546875" style="42"/>
    <col min="7169" max="7169" width="4.85546875" style="42" customWidth="1"/>
    <col min="7170" max="7170" width="6.42578125" style="42" customWidth="1"/>
    <col min="7171" max="7171" width="47.42578125" style="42" customWidth="1"/>
    <col min="7172" max="7172" width="9" style="42" customWidth="1"/>
    <col min="7173" max="7173" width="5.85546875" style="42" customWidth="1"/>
    <col min="7174" max="7174" width="17.140625" style="42" customWidth="1"/>
    <col min="7175" max="7175" width="11.140625" style="42" customWidth="1"/>
    <col min="7176" max="7176" width="11.7109375" style="42" customWidth="1"/>
    <col min="7177" max="7177" width="13.42578125" style="42" customWidth="1"/>
    <col min="7178" max="7178" width="16.28515625" style="42" customWidth="1"/>
    <col min="7179" max="7179" width="15.85546875" style="42" customWidth="1"/>
    <col min="7180" max="7180" width="22.7109375" style="42" customWidth="1"/>
    <col min="7181" max="7181" width="9.42578125" style="42" customWidth="1"/>
    <col min="7182" max="7182" width="11.28515625" style="42" customWidth="1"/>
    <col min="7183" max="7183" width="17.42578125" style="42" customWidth="1"/>
    <col min="7184" max="7184" width="53" style="42" customWidth="1"/>
    <col min="7185" max="7424" width="40.85546875" style="42"/>
    <col min="7425" max="7425" width="4.85546875" style="42" customWidth="1"/>
    <col min="7426" max="7426" width="6.42578125" style="42" customWidth="1"/>
    <col min="7427" max="7427" width="47.42578125" style="42" customWidth="1"/>
    <col min="7428" max="7428" width="9" style="42" customWidth="1"/>
    <col min="7429" max="7429" width="5.85546875" style="42" customWidth="1"/>
    <col min="7430" max="7430" width="17.140625" style="42" customWidth="1"/>
    <col min="7431" max="7431" width="11.140625" style="42" customWidth="1"/>
    <col min="7432" max="7432" width="11.7109375" style="42" customWidth="1"/>
    <col min="7433" max="7433" width="13.42578125" style="42" customWidth="1"/>
    <col min="7434" max="7434" width="16.28515625" style="42" customWidth="1"/>
    <col min="7435" max="7435" width="15.85546875" style="42" customWidth="1"/>
    <col min="7436" max="7436" width="22.7109375" style="42" customWidth="1"/>
    <col min="7437" max="7437" width="9.42578125" style="42" customWidth="1"/>
    <col min="7438" max="7438" width="11.28515625" style="42" customWidth="1"/>
    <col min="7439" max="7439" width="17.42578125" style="42" customWidth="1"/>
    <col min="7440" max="7440" width="53" style="42" customWidth="1"/>
    <col min="7441" max="7680" width="40.85546875" style="42"/>
    <col min="7681" max="7681" width="4.85546875" style="42" customWidth="1"/>
    <col min="7682" max="7682" width="6.42578125" style="42" customWidth="1"/>
    <col min="7683" max="7683" width="47.42578125" style="42" customWidth="1"/>
    <col min="7684" max="7684" width="9" style="42" customWidth="1"/>
    <col min="7685" max="7685" width="5.85546875" style="42" customWidth="1"/>
    <col min="7686" max="7686" width="17.140625" style="42" customWidth="1"/>
    <col min="7687" max="7687" width="11.140625" style="42" customWidth="1"/>
    <col min="7688" max="7688" width="11.7109375" style="42" customWidth="1"/>
    <col min="7689" max="7689" width="13.42578125" style="42" customWidth="1"/>
    <col min="7690" max="7690" width="16.28515625" style="42" customWidth="1"/>
    <col min="7691" max="7691" width="15.85546875" style="42" customWidth="1"/>
    <col min="7692" max="7692" width="22.7109375" style="42" customWidth="1"/>
    <col min="7693" max="7693" width="9.42578125" style="42" customWidth="1"/>
    <col min="7694" max="7694" width="11.28515625" style="42" customWidth="1"/>
    <col min="7695" max="7695" width="17.42578125" style="42" customWidth="1"/>
    <col min="7696" max="7696" width="53" style="42" customWidth="1"/>
    <col min="7697" max="7936" width="40.85546875" style="42"/>
    <col min="7937" max="7937" width="4.85546875" style="42" customWidth="1"/>
    <col min="7938" max="7938" width="6.42578125" style="42" customWidth="1"/>
    <col min="7939" max="7939" width="47.42578125" style="42" customWidth="1"/>
    <col min="7940" max="7940" width="9" style="42" customWidth="1"/>
    <col min="7941" max="7941" width="5.85546875" style="42" customWidth="1"/>
    <col min="7942" max="7942" width="17.140625" style="42" customWidth="1"/>
    <col min="7943" max="7943" width="11.140625" style="42" customWidth="1"/>
    <col min="7944" max="7944" width="11.7109375" style="42" customWidth="1"/>
    <col min="7945" max="7945" width="13.42578125" style="42" customWidth="1"/>
    <col min="7946" max="7946" width="16.28515625" style="42" customWidth="1"/>
    <col min="7947" max="7947" width="15.85546875" style="42" customWidth="1"/>
    <col min="7948" max="7948" width="22.7109375" style="42" customWidth="1"/>
    <col min="7949" max="7949" width="9.42578125" style="42" customWidth="1"/>
    <col min="7950" max="7950" width="11.28515625" style="42" customWidth="1"/>
    <col min="7951" max="7951" width="17.42578125" style="42" customWidth="1"/>
    <col min="7952" max="7952" width="53" style="42" customWidth="1"/>
    <col min="7953" max="8192" width="40.85546875" style="42"/>
    <col min="8193" max="8193" width="4.85546875" style="42" customWidth="1"/>
    <col min="8194" max="8194" width="6.42578125" style="42" customWidth="1"/>
    <col min="8195" max="8195" width="47.42578125" style="42" customWidth="1"/>
    <col min="8196" max="8196" width="9" style="42" customWidth="1"/>
    <col min="8197" max="8197" width="5.85546875" style="42" customWidth="1"/>
    <col min="8198" max="8198" width="17.140625" style="42" customWidth="1"/>
    <col min="8199" max="8199" width="11.140625" style="42" customWidth="1"/>
    <col min="8200" max="8200" width="11.7109375" style="42" customWidth="1"/>
    <col min="8201" max="8201" width="13.42578125" style="42" customWidth="1"/>
    <col min="8202" max="8202" width="16.28515625" style="42" customWidth="1"/>
    <col min="8203" max="8203" width="15.85546875" style="42" customWidth="1"/>
    <col min="8204" max="8204" width="22.7109375" style="42" customWidth="1"/>
    <col min="8205" max="8205" width="9.42578125" style="42" customWidth="1"/>
    <col min="8206" max="8206" width="11.28515625" style="42" customWidth="1"/>
    <col min="8207" max="8207" width="17.42578125" style="42" customWidth="1"/>
    <col min="8208" max="8208" width="53" style="42" customWidth="1"/>
    <col min="8209" max="8448" width="40.85546875" style="42"/>
    <col min="8449" max="8449" width="4.85546875" style="42" customWidth="1"/>
    <col min="8450" max="8450" width="6.42578125" style="42" customWidth="1"/>
    <col min="8451" max="8451" width="47.42578125" style="42" customWidth="1"/>
    <col min="8452" max="8452" width="9" style="42" customWidth="1"/>
    <col min="8453" max="8453" width="5.85546875" style="42" customWidth="1"/>
    <col min="8454" max="8454" width="17.140625" style="42" customWidth="1"/>
    <col min="8455" max="8455" width="11.140625" style="42" customWidth="1"/>
    <col min="8456" max="8456" width="11.7109375" style="42" customWidth="1"/>
    <col min="8457" max="8457" width="13.42578125" style="42" customWidth="1"/>
    <col min="8458" max="8458" width="16.28515625" style="42" customWidth="1"/>
    <col min="8459" max="8459" width="15.85546875" style="42" customWidth="1"/>
    <col min="8460" max="8460" width="22.7109375" style="42" customWidth="1"/>
    <col min="8461" max="8461" width="9.42578125" style="42" customWidth="1"/>
    <col min="8462" max="8462" width="11.28515625" style="42" customWidth="1"/>
    <col min="8463" max="8463" width="17.42578125" style="42" customWidth="1"/>
    <col min="8464" max="8464" width="53" style="42" customWidth="1"/>
    <col min="8465" max="8704" width="40.85546875" style="42"/>
    <col min="8705" max="8705" width="4.85546875" style="42" customWidth="1"/>
    <col min="8706" max="8706" width="6.42578125" style="42" customWidth="1"/>
    <col min="8707" max="8707" width="47.42578125" style="42" customWidth="1"/>
    <col min="8708" max="8708" width="9" style="42" customWidth="1"/>
    <col min="8709" max="8709" width="5.85546875" style="42" customWidth="1"/>
    <col min="8710" max="8710" width="17.140625" style="42" customWidth="1"/>
    <col min="8711" max="8711" width="11.140625" style="42" customWidth="1"/>
    <col min="8712" max="8712" width="11.7109375" style="42" customWidth="1"/>
    <col min="8713" max="8713" width="13.42578125" style="42" customWidth="1"/>
    <col min="8714" max="8714" width="16.28515625" style="42" customWidth="1"/>
    <col min="8715" max="8715" width="15.85546875" style="42" customWidth="1"/>
    <col min="8716" max="8716" width="22.7109375" style="42" customWidth="1"/>
    <col min="8717" max="8717" width="9.42578125" style="42" customWidth="1"/>
    <col min="8718" max="8718" width="11.28515625" style="42" customWidth="1"/>
    <col min="8719" max="8719" width="17.42578125" style="42" customWidth="1"/>
    <col min="8720" max="8720" width="53" style="42" customWidth="1"/>
    <col min="8721" max="8960" width="40.85546875" style="42"/>
    <col min="8961" max="8961" width="4.85546875" style="42" customWidth="1"/>
    <col min="8962" max="8962" width="6.42578125" style="42" customWidth="1"/>
    <col min="8963" max="8963" width="47.42578125" style="42" customWidth="1"/>
    <col min="8964" max="8964" width="9" style="42" customWidth="1"/>
    <col min="8965" max="8965" width="5.85546875" style="42" customWidth="1"/>
    <col min="8966" max="8966" width="17.140625" style="42" customWidth="1"/>
    <col min="8967" max="8967" width="11.140625" style="42" customWidth="1"/>
    <col min="8968" max="8968" width="11.7109375" style="42" customWidth="1"/>
    <col min="8969" max="8969" width="13.42578125" style="42" customWidth="1"/>
    <col min="8970" max="8970" width="16.28515625" style="42" customWidth="1"/>
    <col min="8971" max="8971" width="15.85546875" style="42" customWidth="1"/>
    <col min="8972" max="8972" width="22.7109375" style="42" customWidth="1"/>
    <col min="8973" max="8973" width="9.42578125" style="42" customWidth="1"/>
    <col min="8974" max="8974" width="11.28515625" style="42" customWidth="1"/>
    <col min="8975" max="8975" width="17.42578125" style="42" customWidth="1"/>
    <col min="8976" max="8976" width="53" style="42" customWidth="1"/>
    <col min="8977" max="9216" width="40.85546875" style="42"/>
    <col min="9217" max="9217" width="4.85546875" style="42" customWidth="1"/>
    <col min="9218" max="9218" width="6.42578125" style="42" customWidth="1"/>
    <col min="9219" max="9219" width="47.42578125" style="42" customWidth="1"/>
    <col min="9220" max="9220" width="9" style="42" customWidth="1"/>
    <col min="9221" max="9221" width="5.85546875" style="42" customWidth="1"/>
    <col min="9222" max="9222" width="17.140625" style="42" customWidth="1"/>
    <col min="9223" max="9223" width="11.140625" style="42" customWidth="1"/>
    <col min="9224" max="9224" width="11.7109375" style="42" customWidth="1"/>
    <col min="9225" max="9225" width="13.42578125" style="42" customWidth="1"/>
    <col min="9226" max="9226" width="16.28515625" style="42" customWidth="1"/>
    <col min="9227" max="9227" width="15.85546875" style="42" customWidth="1"/>
    <col min="9228" max="9228" width="22.7109375" style="42" customWidth="1"/>
    <col min="9229" max="9229" width="9.42578125" style="42" customWidth="1"/>
    <col min="9230" max="9230" width="11.28515625" style="42" customWidth="1"/>
    <col min="9231" max="9231" width="17.42578125" style="42" customWidth="1"/>
    <col min="9232" max="9232" width="53" style="42" customWidth="1"/>
    <col min="9233" max="9472" width="40.85546875" style="42"/>
    <col min="9473" max="9473" width="4.85546875" style="42" customWidth="1"/>
    <col min="9474" max="9474" width="6.42578125" style="42" customWidth="1"/>
    <col min="9475" max="9475" width="47.42578125" style="42" customWidth="1"/>
    <col min="9476" max="9476" width="9" style="42" customWidth="1"/>
    <col min="9477" max="9477" width="5.85546875" style="42" customWidth="1"/>
    <col min="9478" max="9478" width="17.140625" style="42" customWidth="1"/>
    <col min="9479" max="9479" width="11.140625" style="42" customWidth="1"/>
    <col min="9480" max="9480" width="11.7109375" style="42" customWidth="1"/>
    <col min="9481" max="9481" width="13.42578125" style="42" customWidth="1"/>
    <col min="9482" max="9482" width="16.28515625" style="42" customWidth="1"/>
    <col min="9483" max="9483" width="15.85546875" style="42" customWidth="1"/>
    <col min="9484" max="9484" width="22.7109375" style="42" customWidth="1"/>
    <col min="9485" max="9485" width="9.42578125" style="42" customWidth="1"/>
    <col min="9486" max="9486" width="11.28515625" style="42" customWidth="1"/>
    <col min="9487" max="9487" width="17.42578125" style="42" customWidth="1"/>
    <col min="9488" max="9488" width="53" style="42" customWidth="1"/>
    <col min="9489" max="9728" width="40.85546875" style="42"/>
    <col min="9729" max="9729" width="4.85546875" style="42" customWidth="1"/>
    <col min="9730" max="9730" width="6.42578125" style="42" customWidth="1"/>
    <col min="9731" max="9731" width="47.42578125" style="42" customWidth="1"/>
    <col min="9732" max="9732" width="9" style="42" customWidth="1"/>
    <col min="9733" max="9733" width="5.85546875" style="42" customWidth="1"/>
    <col min="9734" max="9734" width="17.140625" style="42" customWidth="1"/>
    <col min="9735" max="9735" width="11.140625" style="42" customWidth="1"/>
    <col min="9736" max="9736" width="11.7109375" style="42" customWidth="1"/>
    <col min="9737" max="9737" width="13.42578125" style="42" customWidth="1"/>
    <col min="9738" max="9738" width="16.28515625" style="42" customWidth="1"/>
    <col min="9739" max="9739" width="15.85546875" style="42" customWidth="1"/>
    <col min="9740" max="9740" width="22.7109375" style="42" customWidth="1"/>
    <col min="9741" max="9741" width="9.42578125" style="42" customWidth="1"/>
    <col min="9742" max="9742" width="11.28515625" style="42" customWidth="1"/>
    <col min="9743" max="9743" width="17.42578125" style="42" customWidth="1"/>
    <col min="9744" max="9744" width="53" style="42" customWidth="1"/>
    <col min="9745" max="9984" width="40.85546875" style="42"/>
    <col min="9985" max="9985" width="4.85546875" style="42" customWidth="1"/>
    <col min="9986" max="9986" width="6.42578125" style="42" customWidth="1"/>
    <col min="9987" max="9987" width="47.42578125" style="42" customWidth="1"/>
    <col min="9988" max="9988" width="9" style="42" customWidth="1"/>
    <col min="9989" max="9989" width="5.85546875" style="42" customWidth="1"/>
    <col min="9990" max="9990" width="17.140625" style="42" customWidth="1"/>
    <col min="9991" max="9991" width="11.140625" style="42" customWidth="1"/>
    <col min="9992" max="9992" width="11.7109375" style="42" customWidth="1"/>
    <col min="9993" max="9993" width="13.42578125" style="42" customWidth="1"/>
    <col min="9994" max="9994" width="16.28515625" style="42" customWidth="1"/>
    <col min="9995" max="9995" width="15.85546875" style="42" customWidth="1"/>
    <col min="9996" max="9996" width="22.7109375" style="42" customWidth="1"/>
    <col min="9997" max="9997" width="9.42578125" style="42" customWidth="1"/>
    <col min="9998" max="9998" width="11.28515625" style="42" customWidth="1"/>
    <col min="9999" max="9999" width="17.42578125" style="42" customWidth="1"/>
    <col min="10000" max="10000" width="53" style="42" customWidth="1"/>
    <col min="10001" max="10240" width="40.85546875" style="42"/>
    <col min="10241" max="10241" width="4.85546875" style="42" customWidth="1"/>
    <col min="10242" max="10242" width="6.42578125" style="42" customWidth="1"/>
    <col min="10243" max="10243" width="47.42578125" style="42" customWidth="1"/>
    <col min="10244" max="10244" width="9" style="42" customWidth="1"/>
    <col min="10245" max="10245" width="5.85546875" style="42" customWidth="1"/>
    <col min="10246" max="10246" width="17.140625" style="42" customWidth="1"/>
    <col min="10247" max="10247" width="11.140625" style="42" customWidth="1"/>
    <col min="10248" max="10248" width="11.7109375" style="42" customWidth="1"/>
    <col min="10249" max="10249" width="13.42578125" style="42" customWidth="1"/>
    <col min="10250" max="10250" width="16.28515625" style="42" customWidth="1"/>
    <col min="10251" max="10251" width="15.85546875" style="42" customWidth="1"/>
    <col min="10252" max="10252" width="22.7109375" style="42" customWidth="1"/>
    <col min="10253" max="10253" width="9.42578125" style="42" customWidth="1"/>
    <col min="10254" max="10254" width="11.28515625" style="42" customWidth="1"/>
    <col min="10255" max="10255" width="17.42578125" style="42" customWidth="1"/>
    <col min="10256" max="10256" width="53" style="42" customWidth="1"/>
    <col min="10257" max="10496" width="40.85546875" style="42"/>
    <col min="10497" max="10497" width="4.85546875" style="42" customWidth="1"/>
    <col min="10498" max="10498" width="6.42578125" style="42" customWidth="1"/>
    <col min="10499" max="10499" width="47.42578125" style="42" customWidth="1"/>
    <col min="10500" max="10500" width="9" style="42" customWidth="1"/>
    <col min="10501" max="10501" width="5.85546875" style="42" customWidth="1"/>
    <col min="10502" max="10502" width="17.140625" style="42" customWidth="1"/>
    <col min="10503" max="10503" width="11.140625" style="42" customWidth="1"/>
    <col min="10504" max="10504" width="11.7109375" style="42" customWidth="1"/>
    <col min="10505" max="10505" width="13.42578125" style="42" customWidth="1"/>
    <col min="10506" max="10506" width="16.28515625" style="42" customWidth="1"/>
    <col min="10507" max="10507" width="15.85546875" style="42" customWidth="1"/>
    <col min="10508" max="10508" width="22.7109375" style="42" customWidth="1"/>
    <col min="10509" max="10509" width="9.42578125" style="42" customWidth="1"/>
    <col min="10510" max="10510" width="11.28515625" style="42" customWidth="1"/>
    <col min="10511" max="10511" width="17.42578125" style="42" customWidth="1"/>
    <col min="10512" max="10512" width="53" style="42" customWidth="1"/>
    <col min="10513" max="10752" width="40.85546875" style="42"/>
    <col min="10753" max="10753" width="4.85546875" style="42" customWidth="1"/>
    <col min="10754" max="10754" width="6.42578125" style="42" customWidth="1"/>
    <col min="10755" max="10755" width="47.42578125" style="42" customWidth="1"/>
    <col min="10756" max="10756" width="9" style="42" customWidth="1"/>
    <col min="10757" max="10757" width="5.85546875" style="42" customWidth="1"/>
    <col min="10758" max="10758" width="17.140625" style="42" customWidth="1"/>
    <col min="10759" max="10759" width="11.140625" style="42" customWidth="1"/>
    <col min="10760" max="10760" width="11.7109375" style="42" customWidth="1"/>
    <col min="10761" max="10761" width="13.42578125" style="42" customWidth="1"/>
    <col min="10762" max="10762" width="16.28515625" style="42" customWidth="1"/>
    <col min="10763" max="10763" width="15.85546875" style="42" customWidth="1"/>
    <col min="10764" max="10764" width="22.7109375" style="42" customWidth="1"/>
    <col min="10765" max="10765" width="9.42578125" style="42" customWidth="1"/>
    <col min="10766" max="10766" width="11.28515625" style="42" customWidth="1"/>
    <col min="10767" max="10767" width="17.42578125" style="42" customWidth="1"/>
    <col min="10768" max="10768" width="53" style="42" customWidth="1"/>
    <col min="10769" max="11008" width="40.85546875" style="42"/>
    <col min="11009" max="11009" width="4.85546875" style="42" customWidth="1"/>
    <col min="11010" max="11010" width="6.42578125" style="42" customWidth="1"/>
    <col min="11011" max="11011" width="47.42578125" style="42" customWidth="1"/>
    <col min="11012" max="11012" width="9" style="42" customWidth="1"/>
    <col min="11013" max="11013" width="5.85546875" style="42" customWidth="1"/>
    <col min="11014" max="11014" width="17.140625" style="42" customWidth="1"/>
    <col min="11015" max="11015" width="11.140625" style="42" customWidth="1"/>
    <col min="11016" max="11016" width="11.7109375" style="42" customWidth="1"/>
    <col min="11017" max="11017" width="13.42578125" style="42" customWidth="1"/>
    <col min="11018" max="11018" width="16.28515625" style="42" customWidth="1"/>
    <col min="11019" max="11019" width="15.85546875" style="42" customWidth="1"/>
    <col min="11020" max="11020" width="22.7109375" style="42" customWidth="1"/>
    <col min="11021" max="11021" width="9.42578125" style="42" customWidth="1"/>
    <col min="11022" max="11022" width="11.28515625" style="42" customWidth="1"/>
    <col min="11023" max="11023" width="17.42578125" style="42" customWidth="1"/>
    <col min="11024" max="11024" width="53" style="42" customWidth="1"/>
    <col min="11025" max="11264" width="40.85546875" style="42"/>
    <col min="11265" max="11265" width="4.85546875" style="42" customWidth="1"/>
    <col min="11266" max="11266" width="6.42578125" style="42" customWidth="1"/>
    <col min="11267" max="11267" width="47.42578125" style="42" customWidth="1"/>
    <col min="11268" max="11268" width="9" style="42" customWidth="1"/>
    <col min="11269" max="11269" width="5.85546875" style="42" customWidth="1"/>
    <col min="11270" max="11270" width="17.140625" style="42" customWidth="1"/>
    <col min="11271" max="11271" width="11.140625" style="42" customWidth="1"/>
    <col min="11272" max="11272" width="11.7109375" style="42" customWidth="1"/>
    <col min="11273" max="11273" width="13.42578125" style="42" customWidth="1"/>
    <col min="11274" max="11274" width="16.28515625" style="42" customWidth="1"/>
    <col min="11275" max="11275" width="15.85546875" style="42" customWidth="1"/>
    <col min="11276" max="11276" width="22.7109375" style="42" customWidth="1"/>
    <col min="11277" max="11277" width="9.42578125" style="42" customWidth="1"/>
    <col min="11278" max="11278" width="11.28515625" style="42" customWidth="1"/>
    <col min="11279" max="11279" width="17.42578125" style="42" customWidth="1"/>
    <col min="11280" max="11280" width="53" style="42" customWidth="1"/>
    <col min="11281" max="11520" width="40.85546875" style="42"/>
    <col min="11521" max="11521" width="4.85546875" style="42" customWidth="1"/>
    <col min="11522" max="11522" width="6.42578125" style="42" customWidth="1"/>
    <col min="11523" max="11523" width="47.42578125" style="42" customWidth="1"/>
    <col min="11524" max="11524" width="9" style="42" customWidth="1"/>
    <col min="11525" max="11525" width="5.85546875" style="42" customWidth="1"/>
    <col min="11526" max="11526" width="17.140625" style="42" customWidth="1"/>
    <col min="11527" max="11527" width="11.140625" style="42" customWidth="1"/>
    <col min="11528" max="11528" width="11.7109375" style="42" customWidth="1"/>
    <col min="11529" max="11529" width="13.42578125" style="42" customWidth="1"/>
    <col min="11530" max="11530" width="16.28515625" style="42" customWidth="1"/>
    <col min="11531" max="11531" width="15.85546875" style="42" customWidth="1"/>
    <col min="11532" max="11532" width="22.7109375" style="42" customWidth="1"/>
    <col min="11533" max="11533" width="9.42578125" style="42" customWidth="1"/>
    <col min="11534" max="11534" width="11.28515625" style="42" customWidth="1"/>
    <col min="11535" max="11535" width="17.42578125" style="42" customWidth="1"/>
    <col min="11536" max="11536" width="53" style="42" customWidth="1"/>
    <col min="11537" max="11776" width="40.85546875" style="42"/>
    <col min="11777" max="11777" width="4.85546875" style="42" customWidth="1"/>
    <col min="11778" max="11778" width="6.42578125" style="42" customWidth="1"/>
    <col min="11779" max="11779" width="47.42578125" style="42" customWidth="1"/>
    <col min="11780" max="11780" width="9" style="42" customWidth="1"/>
    <col min="11781" max="11781" width="5.85546875" style="42" customWidth="1"/>
    <col min="11782" max="11782" width="17.140625" style="42" customWidth="1"/>
    <col min="11783" max="11783" width="11.140625" style="42" customWidth="1"/>
    <col min="11784" max="11784" width="11.7109375" style="42" customWidth="1"/>
    <col min="11785" max="11785" width="13.42578125" style="42" customWidth="1"/>
    <col min="11786" max="11786" width="16.28515625" style="42" customWidth="1"/>
    <col min="11787" max="11787" width="15.85546875" style="42" customWidth="1"/>
    <col min="11788" max="11788" width="22.7109375" style="42" customWidth="1"/>
    <col min="11789" max="11789" width="9.42578125" style="42" customWidth="1"/>
    <col min="11790" max="11790" width="11.28515625" style="42" customWidth="1"/>
    <col min="11791" max="11791" width="17.42578125" style="42" customWidth="1"/>
    <col min="11792" max="11792" width="53" style="42" customWidth="1"/>
    <col min="11793" max="12032" width="40.85546875" style="42"/>
    <col min="12033" max="12033" width="4.85546875" style="42" customWidth="1"/>
    <col min="12034" max="12034" width="6.42578125" style="42" customWidth="1"/>
    <col min="12035" max="12035" width="47.42578125" style="42" customWidth="1"/>
    <col min="12036" max="12036" width="9" style="42" customWidth="1"/>
    <col min="12037" max="12037" width="5.85546875" style="42" customWidth="1"/>
    <col min="12038" max="12038" width="17.140625" style="42" customWidth="1"/>
    <col min="12039" max="12039" width="11.140625" style="42" customWidth="1"/>
    <col min="12040" max="12040" width="11.7109375" style="42" customWidth="1"/>
    <col min="12041" max="12041" width="13.42578125" style="42" customWidth="1"/>
    <col min="12042" max="12042" width="16.28515625" style="42" customWidth="1"/>
    <col min="12043" max="12043" width="15.85546875" style="42" customWidth="1"/>
    <col min="12044" max="12044" width="22.7109375" style="42" customWidth="1"/>
    <col min="12045" max="12045" width="9.42578125" style="42" customWidth="1"/>
    <col min="12046" max="12046" width="11.28515625" style="42" customWidth="1"/>
    <col min="12047" max="12047" width="17.42578125" style="42" customWidth="1"/>
    <col min="12048" max="12048" width="53" style="42" customWidth="1"/>
    <col min="12049" max="12288" width="40.85546875" style="42"/>
    <col min="12289" max="12289" width="4.85546875" style="42" customWidth="1"/>
    <col min="12290" max="12290" width="6.42578125" style="42" customWidth="1"/>
    <col min="12291" max="12291" width="47.42578125" style="42" customWidth="1"/>
    <col min="12292" max="12292" width="9" style="42" customWidth="1"/>
    <col min="12293" max="12293" width="5.85546875" style="42" customWidth="1"/>
    <col min="12294" max="12294" width="17.140625" style="42" customWidth="1"/>
    <col min="12295" max="12295" width="11.140625" style="42" customWidth="1"/>
    <col min="12296" max="12296" width="11.7109375" style="42" customWidth="1"/>
    <col min="12297" max="12297" width="13.42578125" style="42" customWidth="1"/>
    <col min="12298" max="12298" width="16.28515625" style="42" customWidth="1"/>
    <col min="12299" max="12299" width="15.85546875" style="42" customWidth="1"/>
    <col min="12300" max="12300" width="22.7109375" style="42" customWidth="1"/>
    <col min="12301" max="12301" width="9.42578125" style="42" customWidth="1"/>
    <col min="12302" max="12302" width="11.28515625" style="42" customWidth="1"/>
    <col min="12303" max="12303" width="17.42578125" style="42" customWidth="1"/>
    <col min="12304" max="12304" width="53" style="42" customWidth="1"/>
    <col min="12305" max="12544" width="40.85546875" style="42"/>
    <col min="12545" max="12545" width="4.85546875" style="42" customWidth="1"/>
    <col min="12546" max="12546" width="6.42578125" style="42" customWidth="1"/>
    <col min="12547" max="12547" width="47.42578125" style="42" customWidth="1"/>
    <col min="12548" max="12548" width="9" style="42" customWidth="1"/>
    <col min="12549" max="12549" width="5.85546875" style="42" customWidth="1"/>
    <col min="12550" max="12550" width="17.140625" style="42" customWidth="1"/>
    <col min="12551" max="12551" width="11.140625" style="42" customWidth="1"/>
    <col min="12552" max="12552" width="11.7109375" style="42" customWidth="1"/>
    <col min="12553" max="12553" width="13.42578125" style="42" customWidth="1"/>
    <col min="12554" max="12554" width="16.28515625" style="42" customWidth="1"/>
    <col min="12555" max="12555" width="15.85546875" style="42" customWidth="1"/>
    <col min="12556" max="12556" width="22.7109375" style="42" customWidth="1"/>
    <col min="12557" max="12557" width="9.42578125" style="42" customWidth="1"/>
    <col min="12558" max="12558" width="11.28515625" style="42" customWidth="1"/>
    <col min="12559" max="12559" width="17.42578125" style="42" customWidth="1"/>
    <col min="12560" max="12560" width="53" style="42" customWidth="1"/>
    <col min="12561" max="12800" width="40.85546875" style="42"/>
    <col min="12801" max="12801" width="4.85546875" style="42" customWidth="1"/>
    <col min="12802" max="12802" width="6.42578125" style="42" customWidth="1"/>
    <col min="12803" max="12803" width="47.42578125" style="42" customWidth="1"/>
    <col min="12804" max="12804" width="9" style="42" customWidth="1"/>
    <col min="12805" max="12805" width="5.85546875" style="42" customWidth="1"/>
    <col min="12806" max="12806" width="17.140625" style="42" customWidth="1"/>
    <col min="12807" max="12807" width="11.140625" style="42" customWidth="1"/>
    <col min="12808" max="12808" width="11.7109375" style="42" customWidth="1"/>
    <col min="12809" max="12809" width="13.42578125" style="42" customWidth="1"/>
    <col min="12810" max="12810" width="16.28515625" style="42" customWidth="1"/>
    <col min="12811" max="12811" width="15.85546875" style="42" customWidth="1"/>
    <col min="12812" max="12812" width="22.7109375" style="42" customWidth="1"/>
    <col min="12813" max="12813" width="9.42578125" style="42" customWidth="1"/>
    <col min="12814" max="12814" width="11.28515625" style="42" customWidth="1"/>
    <col min="12815" max="12815" width="17.42578125" style="42" customWidth="1"/>
    <col min="12816" max="12816" width="53" style="42" customWidth="1"/>
    <col min="12817" max="13056" width="40.85546875" style="42"/>
    <col min="13057" max="13057" width="4.85546875" style="42" customWidth="1"/>
    <col min="13058" max="13058" width="6.42578125" style="42" customWidth="1"/>
    <col min="13059" max="13059" width="47.42578125" style="42" customWidth="1"/>
    <col min="13060" max="13060" width="9" style="42" customWidth="1"/>
    <col min="13061" max="13061" width="5.85546875" style="42" customWidth="1"/>
    <col min="13062" max="13062" width="17.140625" style="42" customWidth="1"/>
    <col min="13063" max="13063" width="11.140625" style="42" customWidth="1"/>
    <col min="13064" max="13064" width="11.7109375" style="42" customWidth="1"/>
    <col min="13065" max="13065" width="13.42578125" style="42" customWidth="1"/>
    <col min="13066" max="13066" width="16.28515625" style="42" customWidth="1"/>
    <col min="13067" max="13067" width="15.85546875" style="42" customWidth="1"/>
    <col min="13068" max="13068" width="22.7109375" style="42" customWidth="1"/>
    <col min="13069" max="13069" width="9.42578125" style="42" customWidth="1"/>
    <col min="13070" max="13070" width="11.28515625" style="42" customWidth="1"/>
    <col min="13071" max="13071" width="17.42578125" style="42" customWidth="1"/>
    <col min="13072" max="13072" width="53" style="42" customWidth="1"/>
    <col min="13073" max="13312" width="40.85546875" style="42"/>
    <col min="13313" max="13313" width="4.85546875" style="42" customWidth="1"/>
    <col min="13314" max="13314" width="6.42578125" style="42" customWidth="1"/>
    <col min="13315" max="13315" width="47.42578125" style="42" customWidth="1"/>
    <col min="13316" max="13316" width="9" style="42" customWidth="1"/>
    <col min="13317" max="13317" width="5.85546875" style="42" customWidth="1"/>
    <col min="13318" max="13318" width="17.140625" style="42" customWidth="1"/>
    <col min="13319" max="13319" width="11.140625" style="42" customWidth="1"/>
    <col min="13320" max="13320" width="11.7109375" style="42" customWidth="1"/>
    <col min="13321" max="13321" width="13.42578125" style="42" customWidth="1"/>
    <col min="13322" max="13322" width="16.28515625" style="42" customWidth="1"/>
    <col min="13323" max="13323" width="15.85546875" style="42" customWidth="1"/>
    <col min="13324" max="13324" width="22.7109375" style="42" customWidth="1"/>
    <col min="13325" max="13325" width="9.42578125" style="42" customWidth="1"/>
    <col min="13326" max="13326" width="11.28515625" style="42" customWidth="1"/>
    <col min="13327" max="13327" width="17.42578125" style="42" customWidth="1"/>
    <col min="13328" max="13328" width="53" style="42" customWidth="1"/>
    <col min="13329" max="13568" width="40.85546875" style="42"/>
    <col min="13569" max="13569" width="4.85546875" style="42" customWidth="1"/>
    <col min="13570" max="13570" width="6.42578125" style="42" customWidth="1"/>
    <col min="13571" max="13571" width="47.42578125" style="42" customWidth="1"/>
    <col min="13572" max="13572" width="9" style="42" customWidth="1"/>
    <col min="13573" max="13573" width="5.85546875" style="42" customWidth="1"/>
    <col min="13574" max="13574" width="17.140625" style="42" customWidth="1"/>
    <col min="13575" max="13575" width="11.140625" style="42" customWidth="1"/>
    <col min="13576" max="13576" width="11.7109375" style="42" customWidth="1"/>
    <col min="13577" max="13577" width="13.42578125" style="42" customWidth="1"/>
    <col min="13578" max="13578" width="16.28515625" style="42" customWidth="1"/>
    <col min="13579" max="13579" width="15.85546875" style="42" customWidth="1"/>
    <col min="13580" max="13580" width="22.7109375" style="42" customWidth="1"/>
    <col min="13581" max="13581" width="9.42578125" style="42" customWidth="1"/>
    <col min="13582" max="13582" width="11.28515625" style="42" customWidth="1"/>
    <col min="13583" max="13583" width="17.42578125" style="42" customWidth="1"/>
    <col min="13584" max="13584" width="53" style="42" customWidth="1"/>
    <col min="13585" max="13824" width="40.85546875" style="42"/>
    <col min="13825" max="13825" width="4.85546875" style="42" customWidth="1"/>
    <col min="13826" max="13826" width="6.42578125" style="42" customWidth="1"/>
    <col min="13827" max="13827" width="47.42578125" style="42" customWidth="1"/>
    <col min="13828" max="13828" width="9" style="42" customWidth="1"/>
    <col min="13829" max="13829" width="5.85546875" style="42" customWidth="1"/>
    <col min="13830" max="13830" width="17.140625" style="42" customWidth="1"/>
    <col min="13831" max="13831" width="11.140625" style="42" customWidth="1"/>
    <col min="13832" max="13832" width="11.7109375" style="42" customWidth="1"/>
    <col min="13833" max="13833" width="13.42578125" style="42" customWidth="1"/>
    <col min="13834" max="13834" width="16.28515625" style="42" customWidth="1"/>
    <col min="13835" max="13835" width="15.85546875" style="42" customWidth="1"/>
    <col min="13836" max="13836" width="22.7109375" style="42" customWidth="1"/>
    <col min="13837" max="13837" width="9.42578125" style="42" customWidth="1"/>
    <col min="13838" max="13838" width="11.28515625" style="42" customWidth="1"/>
    <col min="13839" max="13839" width="17.42578125" style="42" customWidth="1"/>
    <col min="13840" max="13840" width="53" style="42" customWidth="1"/>
    <col min="13841" max="14080" width="40.85546875" style="42"/>
    <col min="14081" max="14081" width="4.85546875" style="42" customWidth="1"/>
    <col min="14082" max="14082" width="6.42578125" style="42" customWidth="1"/>
    <col min="14083" max="14083" width="47.42578125" style="42" customWidth="1"/>
    <col min="14084" max="14084" width="9" style="42" customWidth="1"/>
    <col min="14085" max="14085" width="5.85546875" style="42" customWidth="1"/>
    <col min="14086" max="14086" width="17.140625" style="42" customWidth="1"/>
    <col min="14087" max="14087" width="11.140625" style="42" customWidth="1"/>
    <col min="14088" max="14088" width="11.7109375" style="42" customWidth="1"/>
    <col min="14089" max="14089" width="13.42578125" style="42" customWidth="1"/>
    <col min="14090" max="14090" width="16.28515625" style="42" customWidth="1"/>
    <col min="14091" max="14091" width="15.85546875" style="42" customWidth="1"/>
    <col min="14092" max="14092" width="22.7109375" style="42" customWidth="1"/>
    <col min="14093" max="14093" width="9.42578125" style="42" customWidth="1"/>
    <col min="14094" max="14094" width="11.28515625" style="42" customWidth="1"/>
    <col min="14095" max="14095" width="17.42578125" style="42" customWidth="1"/>
    <col min="14096" max="14096" width="53" style="42" customWidth="1"/>
    <col min="14097" max="14336" width="40.85546875" style="42"/>
    <col min="14337" max="14337" width="4.85546875" style="42" customWidth="1"/>
    <col min="14338" max="14338" width="6.42578125" style="42" customWidth="1"/>
    <col min="14339" max="14339" width="47.42578125" style="42" customWidth="1"/>
    <col min="14340" max="14340" width="9" style="42" customWidth="1"/>
    <col min="14341" max="14341" width="5.85546875" style="42" customWidth="1"/>
    <col min="14342" max="14342" width="17.140625" style="42" customWidth="1"/>
    <col min="14343" max="14343" width="11.140625" style="42" customWidth="1"/>
    <col min="14344" max="14344" width="11.7109375" style="42" customWidth="1"/>
    <col min="14345" max="14345" width="13.42578125" style="42" customWidth="1"/>
    <col min="14346" max="14346" width="16.28515625" style="42" customWidth="1"/>
    <col min="14347" max="14347" width="15.85546875" style="42" customWidth="1"/>
    <col min="14348" max="14348" width="22.7109375" style="42" customWidth="1"/>
    <col min="14349" max="14349" width="9.42578125" style="42" customWidth="1"/>
    <col min="14350" max="14350" width="11.28515625" style="42" customWidth="1"/>
    <col min="14351" max="14351" width="17.42578125" style="42" customWidth="1"/>
    <col min="14352" max="14352" width="53" style="42" customWidth="1"/>
    <col min="14353" max="14592" width="40.85546875" style="42"/>
    <col min="14593" max="14593" width="4.85546875" style="42" customWidth="1"/>
    <col min="14594" max="14594" width="6.42578125" style="42" customWidth="1"/>
    <col min="14595" max="14595" width="47.42578125" style="42" customWidth="1"/>
    <col min="14596" max="14596" width="9" style="42" customWidth="1"/>
    <col min="14597" max="14597" width="5.85546875" style="42" customWidth="1"/>
    <col min="14598" max="14598" width="17.140625" style="42" customWidth="1"/>
    <col min="14599" max="14599" width="11.140625" style="42" customWidth="1"/>
    <col min="14600" max="14600" width="11.7109375" style="42" customWidth="1"/>
    <col min="14601" max="14601" width="13.42578125" style="42" customWidth="1"/>
    <col min="14602" max="14602" width="16.28515625" style="42" customWidth="1"/>
    <col min="14603" max="14603" width="15.85546875" style="42" customWidth="1"/>
    <col min="14604" max="14604" width="22.7109375" style="42" customWidth="1"/>
    <col min="14605" max="14605" width="9.42578125" style="42" customWidth="1"/>
    <col min="14606" max="14606" width="11.28515625" style="42" customWidth="1"/>
    <col min="14607" max="14607" width="17.42578125" style="42" customWidth="1"/>
    <col min="14608" max="14608" width="53" style="42" customWidth="1"/>
    <col min="14609" max="14848" width="40.85546875" style="42"/>
    <col min="14849" max="14849" width="4.85546875" style="42" customWidth="1"/>
    <col min="14850" max="14850" width="6.42578125" style="42" customWidth="1"/>
    <col min="14851" max="14851" width="47.42578125" style="42" customWidth="1"/>
    <col min="14852" max="14852" width="9" style="42" customWidth="1"/>
    <col min="14853" max="14853" width="5.85546875" style="42" customWidth="1"/>
    <col min="14854" max="14854" width="17.140625" style="42" customWidth="1"/>
    <col min="14855" max="14855" width="11.140625" style="42" customWidth="1"/>
    <col min="14856" max="14856" width="11.7109375" style="42" customWidth="1"/>
    <col min="14857" max="14857" width="13.42578125" style="42" customWidth="1"/>
    <col min="14858" max="14858" width="16.28515625" style="42" customWidth="1"/>
    <col min="14859" max="14859" width="15.85546875" style="42" customWidth="1"/>
    <col min="14860" max="14860" width="22.7109375" style="42" customWidth="1"/>
    <col min="14861" max="14861" width="9.42578125" style="42" customWidth="1"/>
    <col min="14862" max="14862" width="11.28515625" style="42" customWidth="1"/>
    <col min="14863" max="14863" width="17.42578125" style="42" customWidth="1"/>
    <col min="14864" max="14864" width="53" style="42" customWidth="1"/>
    <col min="14865" max="15104" width="40.85546875" style="42"/>
    <col min="15105" max="15105" width="4.85546875" style="42" customWidth="1"/>
    <col min="15106" max="15106" width="6.42578125" style="42" customWidth="1"/>
    <col min="15107" max="15107" width="47.42578125" style="42" customWidth="1"/>
    <col min="15108" max="15108" width="9" style="42" customWidth="1"/>
    <col min="15109" max="15109" width="5.85546875" style="42" customWidth="1"/>
    <col min="15110" max="15110" width="17.140625" style="42" customWidth="1"/>
    <col min="15111" max="15111" width="11.140625" style="42" customWidth="1"/>
    <col min="15112" max="15112" width="11.7109375" style="42" customWidth="1"/>
    <col min="15113" max="15113" width="13.42578125" style="42" customWidth="1"/>
    <col min="15114" max="15114" width="16.28515625" style="42" customWidth="1"/>
    <col min="15115" max="15115" width="15.85546875" style="42" customWidth="1"/>
    <col min="15116" max="15116" width="22.7109375" style="42" customWidth="1"/>
    <col min="15117" max="15117" width="9.42578125" style="42" customWidth="1"/>
    <col min="15118" max="15118" width="11.28515625" style="42" customWidth="1"/>
    <col min="15119" max="15119" width="17.42578125" style="42" customWidth="1"/>
    <col min="15120" max="15120" width="53" style="42" customWidth="1"/>
    <col min="15121" max="15360" width="40.85546875" style="42"/>
    <col min="15361" max="15361" width="4.85546875" style="42" customWidth="1"/>
    <col min="15362" max="15362" width="6.42578125" style="42" customWidth="1"/>
    <col min="15363" max="15363" width="47.42578125" style="42" customWidth="1"/>
    <col min="15364" max="15364" width="9" style="42" customWidth="1"/>
    <col min="15365" max="15365" width="5.85546875" style="42" customWidth="1"/>
    <col min="15366" max="15366" width="17.140625" style="42" customWidth="1"/>
    <col min="15367" max="15367" width="11.140625" style="42" customWidth="1"/>
    <col min="15368" max="15368" width="11.7109375" style="42" customWidth="1"/>
    <col min="15369" max="15369" width="13.42578125" style="42" customWidth="1"/>
    <col min="15370" max="15370" width="16.28515625" style="42" customWidth="1"/>
    <col min="15371" max="15371" width="15.85546875" style="42" customWidth="1"/>
    <col min="15372" max="15372" width="22.7109375" style="42" customWidth="1"/>
    <col min="15373" max="15373" width="9.42578125" style="42" customWidth="1"/>
    <col min="15374" max="15374" width="11.28515625" style="42" customWidth="1"/>
    <col min="15375" max="15375" width="17.42578125" style="42" customWidth="1"/>
    <col min="15376" max="15376" width="53" style="42" customWidth="1"/>
    <col min="15377" max="15616" width="40.85546875" style="42"/>
    <col min="15617" max="15617" width="4.85546875" style="42" customWidth="1"/>
    <col min="15618" max="15618" width="6.42578125" style="42" customWidth="1"/>
    <col min="15619" max="15619" width="47.42578125" style="42" customWidth="1"/>
    <col min="15620" max="15620" width="9" style="42" customWidth="1"/>
    <col min="15621" max="15621" width="5.85546875" style="42" customWidth="1"/>
    <col min="15622" max="15622" width="17.140625" style="42" customWidth="1"/>
    <col min="15623" max="15623" width="11.140625" style="42" customWidth="1"/>
    <col min="15624" max="15624" width="11.7109375" style="42" customWidth="1"/>
    <col min="15625" max="15625" width="13.42578125" style="42" customWidth="1"/>
    <col min="15626" max="15626" width="16.28515625" style="42" customWidth="1"/>
    <col min="15627" max="15627" width="15.85546875" style="42" customWidth="1"/>
    <col min="15628" max="15628" width="22.7109375" style="42" customWidth="1"/>
    <col min="15629" max="15629" width="9.42578125" style="42" customWidth="1"/>
    <col min="15630" max="15630" width="11.28515625" style="42" customWidth="1"/>
    <col min="15631" max="15631" width="17.42578125" style="42" customWidth="1"/>
    <col min="15632" max="15632" width="53" style="42" customWidth="1"/>
    <col min="15633" max="15872" width="40.85546875" style="42"/>
    <col min="15873" max="15873" width="4.85546875" style="42" customWidth="1"/>
    <col min="15874" max="15874" width="6.42578125" style="42" customWidth="1"/>
    <col min="15875" max="15875" width="47.42578125" style="42" customWidth="1"/>
    <col min="15876" max="15876" width="9" style="42" customWidth="1"/>
    <col min="15877" max="15877" width="5.85546875" style="42" customWidth="1"/>
    <col min="15878" max="15878" width="17.140625" style="42" customWidth="1"/>
    <col min="15879" max="15879" width="11.140625" style="42" customWidth="1"/>
    <col min="15880" max="15880" width="11.7109375" style="42" customWidth="1"/>
    <col min="15881" max="15881" width="13.42578125" style="42" customWidth="1"/>
    <col min="15882" max="15882" width="16.28515625" style="42" customWidth="1"/>
    <col min="15883" max="15883" width="15.85546875" style="42" customWidth="1"/>
    <col min="15884" max="15884" width="22.7109375" style="42" customWidth="1"/>
    <col min="15885" max="15885" width="9.42578125" style="42" customWidth="1"/>
    <col min="15886" max="15886" width="11.28515625" style="42" customWidth="1"/>
    <col min="15887" max="15887" width="17.42578125" style="42" customWidth="1"/>
    <col min="15888" max="15888" width="53" style="42" customWidth="1"/>
    <col min="15889" max="16128" width="40.85546875" style="42"/>
    <col min="16129" max="16129" width="4.85546875" style="42" customWidth="1"/>
    <col min="16130" max="16130" width="6.42578125" style="42" customWidth="1"/>
    <col min="16131" max="16131" width="47.42578125" style="42" customWidth="1"/>
    <col min="16132" max="16132" width="9" style="42" customWidth="1"/>
    <col min="16133" max="16133" width="5.85546875" style="42" customWidth="1"/>
    <col min="16134" max="16134" width="17.140625" style="42" customWidth="1"/>
    <col min="16135" max="16135" width="11.140625" style="42" customWidth="1"/>
    <col min="16136" max="16136" width="11.7109375" style="42" customWidth="1"/>
    <col min="16137" max="16137" width="13.42578125" style="42" customWidth="1"/>
    <col min="16138" max="16138" width="16.28515625" style="42" customWidth="1"/>
    <col min="16139" max="16139" width="15.85546875" style="42" customWidth="1"/>
    <col min="16140" max="16140" width="22.7109375" style="42" customWidth="1"/>
    <col min="16141" max="16141" width="9.42578125" style="42" customWidth="1"/>
    <col min="16142" max="16142" width="11.28515625" style="42" customWidth="1"/>
    <col min="16143" max="16143" width="17.42578125" style="42" customWidth="1"/>
    <col min="16144" max="16144" width="53" style="42" customWidth="1"/>
    <col min="16145" max="16384" width="40.85546875" style="42"/>
  </cols>
  <sheetData>
    <row r="1" spans="1:17" ht="15" customHeight="1" x14ac:dyDescent="0.2">
      <c r="B1" s="67"/>
    </row>
    <row r="2" spans="1:17" ht="18.75" x14ac:dyDescent="0.2">
      <c r="B2" s="41" t="s">
        <v>85</v>
      </c>
    </row>
    <row r="4" spans="1:17" ht="45.75" customHeight="1" x14ac:dyDescent="0.2">
      <c r="B4" s="94" t="s">
        <v>104</v>
      </c>
      <c r="C4" s="95"/>
      <c r="D4" s="95"/>
      <c r="E4" s="95"/>
      <c r="F4" s="95"/>
      <c r="G4" s="95"/>
      <c r="H4" s="95"/>
      <c r="I4" s="95"/>
      <c r="J4" s="95"/>
      <c r="K4" s="95"/>
      <c r="L4" s="96"/>
      <c r="M4" s="97" t="s">
        <v>35</v>
      </c>
      <c r="N4" s="98"/>
      <c r="O4" s="99"/>
      <c r="P4" s="99"/>
      <c r="Q4" s="100"/>
    </row>
    <row r="5" spans="1:17" ht="45.75" customHeight="1" thickBot="1" x14ac:dyDescent="0.25">
      <c r="A5" s="43"/>
      <c r="B5" s="44"/>
      <c r="C5" s="44" t="s">
        <v>36</v>
      </c>
      <c r="D5" s="44" t="s">
        <v>37</v>
      </c>
      <c r="E5" s="44" t="s">
        <v>38</v>
      </c>
      <c r="F5" s="44" t="s">
        <v>39</v>
      </c>
      <c r="G5" s="44" t="s">
        <v>40</v>
      </c>
      <c r="H5" s="44" t="s">
        <v>41</v>
      </c>
      <c r="I5" s="44" t="s">
        <v>42</v>
      </c>
      <c r="J5" s="44" t="s">
        <v>43</v>
      </c>
      <c r="K5" s="44" t="s">
        <v>44</v>
      </c>
      <c r="L5" s="44" t="s">
        <v>45</v>
      </c>
      <c r="M5" s="44" t="s">
        <v>46</v>
      </c>
      <c r="N5" s="44" t="s">
        <v>47</v>
      </c>
      <c r="O5" s="44" t="s">
        <v>48</v>
      </c>
      <c r="P5" s="44" t="s">
        <v>49</v>
      </c>
      <c r="Q5" s="44" t="s">
        <v>50</v>
      </c>
    </row>
    <row r="6" spans="1:17" ht="15" customHeight="1" x14ac:dyDescent="0.2">
      <c r="A6" s="43"/>
      <c r="B6" s="45" t="s">
        <v>13</v>
      </c>
      <c r="C6" s="69" t="s">
        <v>86</v>
      </c>
      <c r="D6" s="70">
        <v>1</v>
      </c>
      <c r="E6" s="68">
        <v>3.0379999999999998</v>
      </c>
      <c r="F6" s="46"/>
      <c r="G6" s="47">
        <v>0</v>
      </c>
      <c r="H6" s="48">
        <v>3.31</v>
      </c>
      <c r="I6" s="49"/>
      <c r="J6" s="47"/>
      <c r="K6" s="49"/>
      <c r="L6" s="62"/>
      <c r="M6" s="59">
        <v>3.3656434256734218</v>
      </c>
      <c r="N6" s="73">
        <v>3.2187072422619321</v>
      </c>
      <c r="O6" s="75">
        <f>(M6/N6)-1</f>
        <v>4.5650682821414712E-2</v>
      </c>
      <c r="P6" s="78">
        <v>124.10449244845604</v>
      </c>
      <c r="Q6" s="80" t="s">
        <v>106</v>
      </c>
    </row>
    <row r="7" spans="1:17" ht="15" customHeight="1" x14ac:dyDescent="0.2">
      <c r="A7" s="43"/>
      <c r="B7" s="50" t="s">
        <v>14</v>
      </c>
      <c r="C7" s="69" t="s">
        <v>87</v>
      </c>
      <c r="D7" s="70">
        <v>2</v>
      </c>
      <c r="E7" s="51">
        <v>3.141</v>
      </c>
      <c r="F7" s="51">
        <v>0.28299999999999997</v>
      </c>
      <c r="G7" s="51"/>
      <c r="H7" s="52">
        <v>3.31</v>
      </c>
      <c r="I7" s="53"/>
      <c r="J7" s="54"/>
      <c r="K7" s="53"/>
      <c r="L7" s="63"/>
      <c r="M7" s="55">
        <v>2.0238789476213057</v>
      </c>
      <c r="N7" s="72">
        <v>1.973045360048717</v>
      </c>
      <c r="O7" s="76">
        <f>(M7/N7)-1</f>
        <v>2.576402377861875E-2</v>
      </c>
      <c r="P7" s="77">
        <v>130.75341197501714</v>
      </c>
      <c r="Q7" s="58" t="s">
        <v>106</v>
      </c>
    </row>
    <row r="8" spans="1:17" ht="15" customHeight="1" x14ac:dyDescent="0.2">
      <c r="A8" s="43"/>
      <c r="B8" s="50" t="s">
        <v>15</v>
      </c>
      <c r="C8" s="69" t="s">
        <v>88</v>
      </c>
      <c r="D8" s="70">
        <v>2</v>
      </c>
      <c r="E8" s="51">
        <v>0.33200000000000002</v>
      </c>
      <c r="F8" s="51"/>
      <c r="G8" s="51"/>
      <c r="H8" s="52"/>
      <c r="I8" s="53"/>
      <c r="J8" s="54"/>
      <c r="K8" s="53"/>
      <c r="L8" s="63"/>
      <c r="M8" s="55">
        <v>0.33200000000000002</v>
      </c>
      <c r="N8" s="72">
        <v>0.30400000000000005</v>
      </c>
      <c r="O8" s="76">
        <f t="shared" ref="O8:O31" si="0">(M8/N8)-1</f>
        <v>9.210526315789469E-2</v>
      </c>
      <c r="P8" s="77">
        <v>13.881426287983491</v>
      </c>
      <c r="Q8" s="58" t="s">
        <v>107</v>
      </c>
    </row>
    <row r="9" spans="1:17" ht="15" customHeight="1" x14ac:dyDescent="0.2">
      <c r="A9" s="43"/>
      <c r="B9" s="50" t="s">
        <v>16</v>
      </c>
      <c r="C9" s="69" t="s">
        <v>89</v>
      </c>
      <c r="D9" s="70">
        <v>3</v>
      </c>
      <c r="E9" s="51">
        <v>2.6709999999999998</v>
      </c>
      <c r="F9" s="51"/>
      <c r="G9" s="51"/>
      <c r="H9" s="52">
        <v>3.31</v>
      </c>
      <c r="I9" s="53"/>
      <c r="J9" s="54"/>
      <c r="K9" s="53"/>
      <c r="L9" s="63"/>
      <c r="M9" s="55">
        <v>2.7536052210096336</v>
      </c>
      <c r="N9" s="72">
        <v>2.4959352811682076</v>
      </c>
      <c r="O9" s="76">
        <f t="shared" si="0"/>
        <v>0.10323582577863366</v>
      </c>
      <c r="P9" s="77">
        <v>402.73097839358212</v>
      </c>
      <c r="Q9" s="58" t="s">
        <v>106</v>
      </c>
    </row>
    <row r="10" spans="1:17" ht="15" customHeight="1" x14ac:dyDescent="0.2">
      <c r="A10" s="43"/>
      <c r="B10" s="50" t="s">
        <v>17</v>
      </c>
      <c r="C10" s="69" t="s">
        <v>90</v>
      </c>
      <c r="D10" s="70">
        <v>4</v>
      </c>
      <c r="E10" s="51">
        <v>2.7930000000000001</v>
      </c>
      <c r="F10" s="51">
        <v>0.253</v>
      </c>
      <c r="G10" s="51"/>
      <c r="H10" s="52">
        <v>3.31</v>
      </c>
      <c r="I10" s="53"/>
      <c r="J10" s="54"/>
      <c r="K10" s="53"/>
      <c r="L10" s="63"/>
      <c r="M10" s="55">
        <v>2.1416976789820956</v>
      </c>
      <c r="N10" s="72">
        <v>1.955683101735511</v>
      </c>
      <c r="O10" s="76">
        <f t="shared" si="0"/>
        <v>9.511488700879589E-2</v>
      </c>
      <c r="P10" s="77">
        <v>543.56879253710576</v>
      </c>
      <c r="Q10" s="58" t="s">
        <v>97</v>
      </c>
    </row>
    <row r="11" spans="1:17" ht="15" customHeight="1" x14ac:dyDescent="0.2">
      <c r="A11" s="43"/>
      <c r="B11" s="50" t="s">
        <v>18</v>
      </c>
      <c r="C11" s="69" t="s">
        <v>91</v>
      </c>
      <c r="D11" s="70">
        <v>4</v>
      </c>
      <c r="E11" s="51">
        <v>0.247</v>
      </c>
      <c r="F11" s="51"/>
      <c r="G11" s="51"/>
      <c r="H11" s="52"/>
      <c r="I11" s="53"/>
      <c r="J11" s="54"/>
      <c r="K11" s="53"/>
      <c r="L11" s="63"/>
      <c r="M11" s="55">
        <v>0.247</v>
      </c>
      <c r="N11" s="72">
        <v>0.252</v>
      </c>
      <c r="O11" s="76">
        <f t="shared" si="0"/>
        <v>-1.9841269841269882E-2</v>
      </c>
      <c r="P11" s="77">
        <v>16.402981039237993</v>
      </c>
      <c r="Q11" s="58" t="s">
        <v>107</v>
      </c>
    </row>
    <row r="12" spans="1:17" x14ac:dyDescent="0.2">
      <c r="A12" s="43"/>
      <c r="B12" s="50" t="s">
        <v>19</v>
      </c>
      <c r="C12" s="69" t="s">
        <v>92</v>
      </c>
      <c r="D12" s="70" t="s">
        <v>84</v>
      </c>
      <c r="E12" s="51">
        <v>2.7090000000000001</v>
      </c>
      <c r="F12" s="51">
        <v>0.22700000000000001</v>
      </c>
      <c r="G12" s="51"/>
      <c r="H12" s="52">
        <v>22.92</v>
      </c>
      <c r="I12" s="53"/>
      <c r="J12" s="54"/>
      <c r="K12" s="53"/>
      <c r="L12" s="63"/>
      <c r="M12" s="55">
        <v>2.3006020196502921</v>
      </c>
      <c r="N12" s="72">
        <v>2.0854450586686317</v>
      </c>
      <c r="O12" s="76">
        <f t="shared" si="0"/>
        <v>0.10317076447893503</v>
      </c>
      <c r="P12" s="77">
        <v>2529.3114335707055</v>
      </c>
      <c r="Q12" s="58" t="s">
        <v>97</v>
      </c>
    </row>
    <row r="13" spans="1:17" ht="15" customHeight="1" x14ac:dyDescent="0.2">
      <c r="A13" s="43"/>
      <c r="B13" s="50" t="s">
        <v>20</v>
      </c>
      <c r="C13" s="69" t="s">
        <v>93</v>
      </c>
      <c r="D13" s="70" t="s">
        <v>84</v>
      </c>
      <c r="E13" s="51">
        <v>2.3010000000000002</v>
      </c>
      <c r="F13" s="51">
        <v>0.192</v>
      </c>
      <c r="G13" s="51"/>
      <c r="H13" s="52">
        <v>67.34</v>
      </c>
      <c r="I13" s="53"/>
      <c r="J13" s="54"/>
      <c r="K13" s="53"/>
      <c r="L13" s="63"/>
      <c r="M13" s="55">
        <v>2.0451260350985931</v>
      </c>
      <c r="N13" s="72">
        <v>1.8317635300506525</v>
      </c>
      <c r="O13" s="76">
        <f t="shared" si="0"/>
        <v>0.11647928433319166</v>
      </c>
      <c r="P13" s="77">
        <v>2583.9927230231688</v>
      </c>
      <c r="Q13" s="58" t="s">
        <v>97</v>
      </c>
    </row>
    <row r="14" spans="1:17" ht="15" customHeight="1" x14ac:dyDescent="0.2">
      <c r="A14" s="43"/>
      <c r="B14" s="50" t="s">
        <v>21</v>
      </c>
      <c r="C14" s="69"/>
      <c r="D14" s="70" t="s">
        <v>84</v>
      </c>
      <c r="E14" s="51">
        <v>1.714</v>
      </c>
      <c r="F14" s="51">
        <v>0.14099999999999999</v>
      </c>
      <c r="G14" s="51"/>
      <c r="H14" s="52">
        <v>237.74</v>
      </c>
      <c r="I14" s="53"/>
      <c r="J14" s="54"/>
      <c r="K14" s="53"/>
      <c r="L14" s="64" t="s">
        <v>94</v>
      </c>
      <c r="M14" s="55">
        <v>1.8364663532018517</v>
      </c>
      <c r="N14" s="72">
        <v>1.7071488588374006</v>
      </c>
      <c r="O14" s="76">
        <f t="shared" si="0"/>
        <v>7.5750567207430564E-2</v>
      </c>
      <c r="P14" s="77">
        <v>3260.954944322059</v>
      </c>
      <c r="Q14" s="58" t="s">
        <v>108</v>
      </c>
    </row>
    <row r="15" spans="1:17" ht="15" customHeight="1" x14ac:dyDescent="0.2">
      <c r="A15" s="43"/>
      <c r="B15" s="50" t="s">
        <v>22</v>
      </c>
      <c r="C15" s="69">
        <v>801</v>
      </c>
      <c r="D15" s="70"/>
      <c r="E15" s="51">
        <v>14.135</v>
      </c>
      <c r="F15" s="51">
        <v>1.1399999999999999</v>
      </c>
      <c r="G15" s="51">
        <v>0.16</v>
      </c>
      <c r="H15" s="52">
        <v>11.51</v>
      </c>
      <c r="I15" s="52">
        <v>3.35</v>
      </c>
      <c r="J15" s="57">
        <v>0.38100000000000001</v>
      </c>
      <c r="K15" s="52">
        <v>3.35</v>
      </c>
      <c r="L15" s="65"/>
      <c r="M15" s="55">
        <v>2.300791662168991</v>
      </c>
      <c r="N15" s="72">
        <v>1.9244708453324739</v>
      </c>
      <c r="O15" s="76">
        <f t="shared" si="0"/>
        <v>0.19554508593841713</v>
      </c>
      <c r="P15" s="77">
        <v>7136.5763800317372</v>
      </c>
      <c r="Q15" s="58" t="s">
        <v>106</v>
      </c>
    </row>
    <row r="16" spans="1:17" ht="15" customHeight="1" x14ac:dyDescent="0.2">
      <c r="A16" s="43"/>
      <c r="B16" s="50" t="s">
        <v>23</v>
      </c>
      <c r="C16" s="69">
        <v>802</v>
      </c>
      <c r="D16" s="70"/>
      <c r="E16" s="51">
        <v>13.92</v>
      </c>
      <c r="F16" s="51">
        <v>1.0509999999999999</v>
      </c>
      <c r="G16" s="51">
        <v>0.153</v>
      </c>
      <c r="H16" s="52">
        <v>47.6</v>
      </c>
      <c r="I16" s="52">
        <v>3.39</v>
      </c>
      <c r="J16" s="57">
        <v>0.35099999999999998</v>
      </c>
      <c r="K16" s="52">
        <v>3.39</v>
      </c>
      <c r="L16" s="65"/>
      <c r="M16" s="55">
        <v>2.1342965533965561</v>
      </c>
      <c r="N16" s="72">
        <v>1.857906222501736</v>
      </c>
      <c r="O16" s="76">
        <f t="shared" si="0"/>
        <v>0.14876441423542408</v>
      </c>
      <c r="P16" s="77">
        <v>15318.520203565917</v>
      </c>
      <c r="Q16" s="58" t="s">
        <v>106</v>
      </c>
    </row>
    <row r="17" spans="1:17" ht="15" customHeight="1" x14ac:dyDescent="0.2">
      <c r="A17" s="43"/>
      <c r="B17" s="50" t="s">
        <v>24</v>
      </c>
      <c r="C17" s="69">
        <v>803</v>
      </c>
      <c r="D17" s="70"/>
      <c r="E17" s="51">
        <v>10.750999999999999</v>
      </c>
      <c r="F17" s="51">
        <v>0.73099999999999998</v>
      </c>
      <c r="G17" s="51">
        <v>0.113</v>
      </c>
      <c r="H17" s="52">
        <v>96.6</v>
      </c>
      <c r="I17" s="52">
        <v>3.06</v>
      </c>
      <c r="J17" s="57">
        <v>0.249</v>
      </c>
      <c r="K17" s="52">
        <v>3.06</v>
      </c>
      <c r="L17" s="65"/>
      <c r="M17" s="55">
        <v>1.4811520039973232</v>
      </c>
      <c r="N17" s="72">
        <v>1.2980540034863932</v>
      </c>
      <c r="O17" s="76">
        <f t="shared" si="0"/>
        <v>0.1410557650291544</v>
      </c>
      <c r="P17" s="77">
        <v>38269.304178028513</v>
      </c>
      <c r="Q17" s="58" t="s">
        <v>97</v>
      </c>
    </row>
    <row r="18" spans="1:17" ht="15" customHeight="1" x14ac:dyDescent="0.2">
      <c r="A18" s="43"/>
      <c r="B18" s="50" t="s">
        <v>25</v>
      </c>
      <c r="C18" s="69"/>
      <c r="D18" s="70"/>
      <c r="E18" s="51">
        <v>8.4719999999999995</v>
      </c>
      <c r="F18" s="51">
        <v>0.50900000000000001</v>
      </c>
      <c r="G18" s="51">
        <v>8.4000000000000005E-2</v>
      </c>
      <c r="H18" s="52">
        <v>92.62</v>
      </c>
      <c r="I18" s="52">
        <v>2.4500000000000002</v>
      </c>
      <c r="J18" s="57">
        <v>0.20799999999999999</v>
      </c>
      <c r="K18" s="52">
        <v>2.4500000000000002</v>
      </c>
      <c r="L18" s="64">
        <v>804</v>
      </c>
      <c r="M18" s="55"/>
      <c r="N18" s="72" t="s">
        <v>83</v>
      </c>
      <c r="O18" s="56"/>
      <c r="P18" s="77"/>
      <c r="Q18" s="58" t="s">
        <v>101</v>
      </c>
    </row>
    <row r="19" spans="1:17" ht="15" customHeight="1" x14ac:dyDescent="0.2">
      <c r="A19" s="43"/>
      <c r="B19" s="50" t="s">
        <v>79</v>
      </c>
      <c r="C19" s="71">
        <v>761</v>
      </c>
      <c r="D19" s="70">
        <v>8</v>
      </c>
      <c r="E19" s="51">
        <v>2.9870000000000001</v>
      </c>
      <c r="F19" s="51"/>
      <c r="G19" s="51"/>
      <c r="H19" s="52"/>
      <c r="I19" s="53"/>
      <c r="J19" s="54"/>
      <c r="K19" s="53"/>
      <c r="L19" s="63" t="s">
        <v>105</v>
      </c>
      <c r="M19" s="55">
        <v>2.9870000000000005</v>
      </c>
      <c r="N19" s="72">
        <v>2.7189999999999999</v>
      </c>
      <c r="O19" s="76">
        <f t="shared" si="0"/>
        <v>9.8565649135711864E-2</v>
      </c>
      <c r="P19" s="77">
        <v>3983.9146616073494</v>
      </c>
      <c r="Q19" s="58" t="s">
        <v>108</v>
      </c>
    </row>
    <row r="20" spans="1:17" ht="15" customHeight="1" x14ac:dyDescent="0.2">
      <c r="A20" s="43"/>
      <c r="B20" s="50" t="s">
        <v>80</v>
      </c>
      <c r="C20" s="71">
        <v>771</v>
      </c>
      <c r="D20" s="70">
        <v>1</v>
      </c>
      <c r="E20" s="51">
        <v>3.492</v>
      </c>
      <c r="F20" s="51"/>
      <c r="G20" s="51"/>
      <c r="H20" s="52"/>
      <c r="I20" s="53"/>
      <c r="J20" s="54"/>
      <c r="K20" s="53"/>
      <c r="L20" s="63" t="s">
        <v>105</v>
      </c>
      <c r="M20" s="55">
        <v>3.492</v>
      </c>
      <c r="N20" s="72">
        <v>3.1829999999999998</v>
      </c>
      <c r="O20" s="76">
        <f t="shared" si="0"/>
        <v>9.7078228086710627E-2</v>
      </c>
      <c r="P20" s="77">
        <v>1173.1354876328212</v>
      </c>
      <c r="Q20" s="58" t="s">
        <v>108</v>
      </c>
    </row>
    <row r="21" spans="1:17" ht="15" customHeight="1" x14ac:dyDescent="0.2">
      <c r="A21" s="43"/>
      <c r="B21" s="50" t="s">
        <v>81</v>
      </c>
      <c r="C21" s="71">
        <v>781</v>
      </c>
      <c r="D21" s="70">
        <v>1</v>
      </c>
      <c r="E21" s="51">
        <v>5.1829999999999998</v>
      </c>
      <c r="F21" s="51"/>
      <c r="G21" s="51"/>
      <c r="H21" s="52"/>
      <c r="I21" s="53"/>
      <c r="J21" s="54"/>
      <c r="K21" s="53"/>
      <c r="L21" s="63" t="s">
        <v>105</v>
      </c>
      <c r="M21" s="55">
        <v>5.1829999999999998</v>
      </c>
      <c r="N21" s="72">
        <v>4.5869999999999997</v>
      </c>
      <c r="O21" s="76">
        <f t="shared" si="0"/>
        <v>0.12993241770220187</v>
      </c>
      <c r="P21" s="77">
        <v>44.563855182496617</v>
      </c>
      <c r="Q21" s="58" t="s">
        <v>108</v>
      </c>
    </row>
    <row r="22" spans="1:17" ht="15" customHeight="1" x14ac:dyDescent="0.2">
      <c r="A22" s="43"/>
      <c r="B22" s="50" t="s">
        <v>82</v>
      </c>
      <c r="C22" s="71">
        <v>791</v>
      </c>
      <c r="D22" s="70">
        <v>1</v>
      </c>
      <c r="E22" s="51">
        <v>2.673</v>
      </c>
      <c r="F22" s="51"/>
      <c r="G22" s="51"/>
      <c r="H22" s="52"/>
      <c r="I22" s="53"/>
      <c r="J22" s="54"/>
      <c r="K22" s="53"/>
      <c r="L22" s="63" t="s">
        <v>105</v>
      </c>
      <c r="M22" s="55"/>
      <c r="N22" s="72"/>
      <c r="O22" s="56"/>
      <c r="P22" s="77"/>
      <c r="Q22" s="58" t="s">
        <v>109</v>
      </c>
    </row>
    <row r="23" spans="1:17" ht="15" customHeight="1" x14ac:dyDescent="0.2">
      <c r="A23" s="43"/>
      <c r="B23" s="50" t="s">
        <v>26</v>
      </c>
      <c r="C23" s="69">
        <v>811</v>
      </c>
      <c r="D23" s="70"/>
      <c r="E23" s="51">
        <v>51.55</v>
      </c>
      <c r="F23" s="51">
        <v>2.7549999999999999</v>
      </c>
      <c r="G23" s="51">
        <v>1.611</v>
      </c>
      <c r="H23" s="52"/>
      <c r="I23" s="53"/>
      <c r="J23" s="54"/>
      <c r="K23" s="53"/>
      <c r="L23" s="63"/>
      <c r="M23" s="55">
        <v>3.4972890000000003</v>
      </c>
      <c r="N23" s="72">
        <v>3.1044100083243995</v>
      </c>
      <c r="O23" s="76">
        <f t="shared" si="0"/>
        <v>0.12655512339610597</v>
      </c>
      <c r="P23" s="77">
        <v>433812.73632174829</v>
      </c>
      <c r="Q23" s="58" t="s">
        <v>108</v>
      </c>
    </row>
    <row r="24" spans="1:17" ht="15" customHeight="1" x14ac:dyDescent="0.2">
      <c r="A24" s="43"/>
      <c r="B24" s="50" t="s">
        <v>51</v>
      </c>
      <c r="C24" s="69">
        <v>961</v>
      </c>
      <c r="D24" s="70">
        <v>8</v>
      </c>
      <c r="E24" s="51">
        <v>-0.97299999999999998</v>
      </c>
      <c r="F24" s="51"/>
      <c r="G24" s="51"/>
      <c r="H24" s="52"/>
      <c r="I24" s="53"/>
      <c r="J24" s="54"/>
      <c r="K24" s="53"/>
      <c r="L24" s="63"/>
      <c r="M24" s="55">
        <v>-0.97299999999999998</v>
      </c>
      <c r="N24" s="72">
        <v>-0.89800000000000002</v>
      </c>
      <c r="O24" s="76">
        <f t="shared" si="0"/>
        <v>8.351893095768359E-2</v>
      </c>
      <c r="P24" s="77">
        <v>-136.65066510388365</v>
      </c>
      <c r="Q24" s="81"/>
    </row>
    <row r="25" spans="1:17" ht="15" customHeight="1" x14ac:dyDescent="0.2">
      <c r="A25" s="43"/>
      <c r="B25" s="50" t="s">
        <v>52</v>
      </c>
      <c r="C25" s="69">
        <v>962</v>
      </c>
      <c r="D25" s="70">
        <v>8</v>
      </c>
      <c r="E25" s="51">
        <v>-0.77400000000000002</v>
      </c>
      <c r="F25" s="51"/>
      <c r="G25" s="51"/>
      <c r="H25" s="52"/>
      <c r="I25" s="53"/>
      <c r="J25" s="54"/>
      <c r="K25" s="53"/>
      <c r="L25" s="63"/>
      <c r="M25" s="55"/>
      <c r="N25" s="72"/>
      <c r="O25" s="56"/>
      <c r="P25" s="77"/>
      <c r="Q25" s="81"/>
    </row>
    <row r="26" spans="1:17" x14ac:dyDescent="0.2">
      <c r="A26" s="43"/>
      <c r="B26" s="50" t="s">
        <v>53</v>
      </c>
      <c r="C26" s="69">
        <v>971</v>
      </c>
      <c r="D26" s="70"/>
      <c r="E26" s="51">
        <v>-0.97299999999999998</v>
      </c>
      <c r="F26" s="51"/>
      <c r="G26" s="51"/>
      <c r="H26" s="52"/>
      <c r="I26" s="53"/>
      <c r="J26" s="57">
        <v>0.247</v>
      </c>
      <c r="K26" s="53"/>
      <c r="L26" s="63"/>
      <c r="M26" s="55">
        <v>-0.95984685880354581</v>
      </c>
      <c r="N26" s="72">
        <v>-0.81490794896892549</v>
      </c>
      <c r="O26" s="76">
        <f t="shared" si="0"/>
        <v>0.17785924167018674</v>
      </c>
      <c r="P26" s="77">
        <v>-919.49487259864998</v>
      </c>
      <c r="Q26" s="81"/>
    </row>
    <row r="27" spans="1:17" ht="15" customHeight="1" x14ac:dyDescent="0.2">
      <c r="A27" s="43"/>
      <c r="B27" s="50" t="s">
        <v>54</v>
      </c>
      <c r="C27" s="69">
        <v>981</v>
      </c>
      <c r="D27" s="70"/>
      <c r="E27" s="51">
        <v>-9.6449999999999996</v>
      </c>
      <c r="F27" s="51">
        <v>-1.0409999999999999</v>
      </c>
      <c r="G27" s="51">
        <v>-0.125</v>
      </c>
      <c r="H27" s="52"/>
      <c r="I27" s="53"/>
      <c r="J27" s="57">
        <v>0.247</v>
      </c>
      <c r="K27" s="53"/>
      <c r="L27" s="63"/>
      <c r="M27" s="55">
        <v>-1.2516518343090925</v>
      </c>
      <c r="N27" s="72">
        <v>-1.8242730966109535</v>
      </c>
      <c r="O27" s="76">
        <f t="shared" si="0"/>
        <v>-0.31389009867308193</v>
      </c>
      <c r="P27" s="77">
        <v>-835.60880827503581</v>
      </c>
      <c r="Q27" s="81"/>
    </row>
    <row r="28" spans="1:17" ht="15" customHeight="1" x14ac:dyDescent="0.2">
      <c r="A28" s="43"/>
      <c r="B28" s="50" t="s">
        <v>55</v>
      </c>
      <c r="C28" s="69">
        <v>972</v>
      </c>
      <c r="D28" s="70"/>
      <c r="E28" s="51">
        <v>-0.77400000000000002</v>
      </c>
      <c r="F28" s="51"/>
      <c r="G28" s="51"/>
      <c r="H28" s="52"/>
      <c r="I28" s="53"/>
      <c r="J28" s="57">
        <v>0.20100000000000001</v>
      </c>
      <c r="K28" s="53"/>
      <c r="L28" s="63"/>
      <c r="M28" s="55">
        <v>-0.7710343225092825</v>
      </c>
      <c r="N28" s="72">
        <v>-0.6894204846256683</v>
      </c>
      <c r="O28" s="76">
        <f t="shared" si="0"/>
        <v>0.11838034944367481</v>
      </c>
      <c r="P28" s="77">
        <v>-144.26736509945144</v>
      </c>
      <c r="Q28" s="81"/>
    </row>
    <row r="29" spans="1:17" ht="15" customHeight="1" x14ac:dyDescent="0.2">
      <c r="A29" s="43"/>
      <c r="B29" s="50" t="s">
        <v>56</v>
      </c>
      <c r="C29" s="69">
        <v>982</v>
      </c>
      <c r="D29" s="70"/>
      <c r="E29" s="51">
        <v>-7.742</v>
      </c>
      <c r="F29" s="51">
        <v>-0.81499999999999995</v>
      </c>
      <c r="G29" s="51">
        <v>-9.9000000000000005E-2</v>
      </c>
      <c r="H29" s="52"/>
      <c r="I29" s="53"/>
      <c r="J29" s="57">
        <v>0.20100000000000001</v>
      </c>
      <c r="K29" s="53"/>
      <c r="L29" s="63"/>
      <c r="M29" s="55">
        <v>-0.98321418744299116</v>
      </c>
      <c r="N29" s="72">
        <v>-2.8045893736069445</v>
      </c>
      <c r="O29" s="76">
        <f t="shared" si="0"/>
        <v>-0.64942668730913267</v>
      </c>
      <c r="P29" s="77">
        <v>-483.91355195077489</v>
      </c>
      <c r="Q29" s="81"/>
    </row>
    <row r="30" spans="1:17" x14ac:dyDescent="0.2">
      <c r="A30" s="43"/>
      <c r="B30" s="50" t="s">
        <v>57</v>
      </c>
      <c r="C30" s="69">
        <v>973</v>
      </c>
      <c r="D30" s="70"/>
      <c r="E30" s="51">
        <v>-0.51500000000000001</v>
      </c>
      <c r="F30" s="51"/>
      <c r="G30" s="51"/>
      <c r="H30" s="52">
        <v>5.89</v>
      </c>
      <c r="I30" s="53"/>
      <c r="J30" s="57">
        <v>0.14199999999999999</v>
      </c>
      <c r="K30" s="53"/>
      <c r="L30" s="63"/>
      <c r="M30" s="55">
        <v>-0.50896664285263082</v>
      </c>
      <c r="N30" s="72">
        <v>-0.43497702387588255</v>
      </c>
      <c r="O30" s="76">
        <f t="shared" si="0"/>
        <v>0.17010006256758214</v>
      </c>
      <c r="P30" s="77">
        <v>-16676.186608268941</v>
      </c>
      <c r="Q30" s="81"/>
    </row>
    <row r="31" spans="1:17" x14ac:dyDescent="0.2">
      <c r="A31" s="43"/>
      <c r="B31" s="50" t="s">
        <v>58</v>
      </c>
      <c r="C31" s="69">
        <v>983</v>
      </c>
      <c r="D31" s="70"/>
      <c r="E31" s="51">
        <v>-5.2869999999999999</v>
      </c>
      <c r="F31" s="51">
        <v>-0.51800000000000002</v>
      </c>
      <c r="G31" s="51">
        <v>-6.5000000000000002E-2</v>
      </c>
      <c r="H31" s="52">
        <v>5.89</v>
      </c>
      <c r="I31" s="53"/>
      <c r="J31" s="57">
        <v>0.14199999999999999</v>
      </c>
      <c r="K31" s="53"/>
      <c r="L31" s="63"/>
      <c r="M31" s="55">
        <v>-0.52619211223755236</v>
      </c>
      <c r="N31" s="72">
        <v>-0.40634564841745002</v>
      </c>
      <c r="O31" s="76">
        <f t="shared" si="0"/>
        <v>0.29493723948282757</v>
      </c>
      <c r="P31" s="77">
        <v>-26767.822315523532</v>
      </c>
      <c r="Q31" s="81"/>
    </row>
    <row r="32" spans="1:17" x14ac:dyDescent="0.2">
      <c r="A32" s="43"/>
      <c r="B32" s="50" t="s">
        <v>60</v>
      </c>
      <c r="C32" s="69"/>
      <c r="D32" s="70"/>
      <c r="E32" s="51">
        <v>-0.36099999999999999</v>
      </c>
      <c r="F32" s="51"/>
      <c r="G32" s="51"/>
      <c r="H32" s="52">
        <v>5.89</v>
      </c>
      <c r="I32" s="53"/>
      <c r="J32" s="57">
        <v>8.5999999999999993E-2</v>
      </c>
      <c r="K32" s="53"/>
      <c r="L32" s="64" t="s">
        <v>95</v>
      </c>
      <c r="M32" s="55"/>
      <c r="N32" s="72"/>
      <c r="O32" s="56"/>
      <c r="P32" s="77"/>
      <c r="Q32" s="81"/>
    </row>
    <row r="33" spans="1:17" ht="15" customHeight="1" thickBot="1" x14ac:dyDescent="0.25">
      <c r="A33" s="43"/>
      <c r="B33" s="50" t="s">
        <v>59</v>
      </c>
      <c r="C33" s="69"/>
      <c r="D33" s="70"/>
      <c r="E33" s="51">
        <v>-3.83</v>
      </c>
      <c r="F33" s="51">
        <v>-0.34200000000000003</v>
      </c>
      <c r="G33" s="51">
        <v>-4.3999999999999997E-2</v>
      </c>
      <c r="H33" s="52">
        <v>5.89</v>
      </c>
      <c r="I33" s="53"/>
      <c r="J33" s="57">
        <v>8.5999999999999993E-2</v>
      </c>
      <c r="K33" s="53"/>
      <c r="L33" s="64" t="s">
        <v>96</v>
      </c>
      <c r="M33" s="60"/>
      <c r="N33" s="74"/>
      <c r="O33" s="61"/>
      <c r="P33" s="79"/>
      <c r="Q33" s="82"/>
    </row>
  </sheetData>
  <mergeCells count="2">
    <mergeCell ref="B4:L4"/>
    <mergeCell ref="M4:Q4"/>
  </mergeCells>
  <conditionalFormatting sqref="L6:L13 L15:L17 L19:L31 E6:K33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56" orientation="landscape" r:id="rId1"/>
  <ignoredErrors>
    <ignoredError sqref="L19:L22 L32:L33" numberStoredAsText="1"/>
    <ignoredError sqref="O6:O7 O26:O31 O23:O24 O19:O21 O8:O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Detailed Breakdown</vt:lpstr>
      <vt:lpstr>Summary</vt:lpstr>
    </vt:vector>
  </TitlesOfParts>
  <Company>IBERDROLA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Hannah Greaves</cp:lastModifiedBy>
  <cp:lastPrinted>2013-12-13T11:14:31Z</cp:lastPrinted>
  <dcterms:created xsi:type="dcterms:W3CDTF">2012-04-17T13:56:47Z</dcterms:created>
  <dcterms:modified xsi:type="dcterms:W3CDTF">2017-06-07T10:40:37Z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